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checkCompatibility="1"/>
  <mc:AlternateContent xmlns:mc="http://schemas.openxmlformats.org/markup-compatibility/2006">
    <mc:Choice Requires="x15">
      <x15ac:absPath xmlns:x15ac="http://schemas.microsoft.com/office/spreadsheetml/2010/11/ac" url="B:\WR\TFMA\Higher Standards Survey\2024\"/>
    </mc:Choice>
  </mc:AlternateContent>
  <xr:revisionPtr revIDLastSave="0" documentId="13_ncr:1_{F64A4810-6BCA-4B4A-A5E8-6824D8E3E265}" xr6:coauthVersionLast="47" xr6:coauthVersionMax="47" xr10:uidLastSave="{00000000-0000-0000-0000-000000000000}"/>
  <bookViews>
    <workbookView xWindow="28680" yWindow="-120" windowWidth="28110" windowHeight="16440" activeTab="1" xr2:uid="{00000000-000D-0000-FFFF-FFFF00000000}"/>
  </bookViews>
  <sheets>
    <sheet name="SurveyRecord_upto2024" sheetId="7" r:id="rId1"/>
    <sheet name="Results_upto2024" sheetId="4" r:id="rId2"/>
    <sheet name="FirstTimeResp_2024" sheetId="5" r:id="rId3"/>
    <sheet name="Acronyms" sheetId="6" r:id="rId4"/>
  </sheets>
  <definedNames>
    <definedName name="_xlnm._FilterDatabase" localSheetId="1" hidden="1">Results_upto2024!$A$11:$L$376</definedName>
    <definedName name="_xlnm.Print_Titles" localSheetId="1">Results_upto2024!$1:$1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4" l="1"/>
  <c r="D8" i="4" l="1"/>
  <c r="D7" i="4"/>
  <c r="D6" i="4"/>
  <c r="D4" i="4"/>
  <c r="D3" i="4"/>
  <c r="D2" i="4"/>
  <c r="F8" i="4"/>
  <c r="F7" i="4"/>
  <c r="F6" i="4"/>
  <c r="F5" i="4"/>
  <c r="F4" i="4"/>
  <c r="F3" i="4"/>
  <c r="F2" i="4"/>
  <c r="H7" i="4"/>
  <c r="H6" i="4"/>
  <c r="H5" i="4"/>
  <c r="H4" i="4"/>
  <c r="H3" i="4"/>
  <c r="H2" i="4"/>
  <c r="I7" i="4"/>
  <c r="I6" i="4"/>
  <c r="I5" i="4"/>
  <c r="I4" i="4"/>
  <c r="I3" i="4"/>
  <c r="I2" i="4"/>
  <c r="J6" i="4"/>
  <c r="J2" i="4" l="1"/>
  <c r="J3" i="4"/>
  <c r="J4" i="4"/>
  <c r="J5" i="4"/>
</calcChain>
</file>

<file path=xl/sharedStrings.xml><?xml version="1.0" encoding="utf-8"?>
<sst xmlns="http://schemas.openxmlformats.org/spreadsheetml/2006/main" count="1945" uniqueCount="1138">
  <si>
    <t>(*)</t>
    <phoneticPr fontId="0" type="noConversion"/>
  </si>
  <si>
    <t>(1) Developer must conduct a study to define the BFE and floodway in Zone A areas. (2) Detention is required for new development (3) EC required when construction is completed (4) Biggest problem is Poor drainage</t>
    <phoneticPr fontId="0" type="noConversion"/>
  </si>
  <si>
    <t xml:space="preserve">(1) In Zone A, the Developer is required to conduct a study to define BFE and floodway. (2)  EC is required prior to forming/pouring lowest floor and when construction is completed (3) Biggest problem is educating the public </t>
    <phoneticPr fontId="0" type="noConversion"/>
  </si>
  <si>
    <t>(1) In Zone A, the Developer is required to conduct a study, based on fully developed watershed conditions, to define BFE and floodway. (2) Detention is required (3) Developer must mitigate downstream impacts (4) In Zone X structures must be elevated a minimum of 24" above NG and above the crown of the nearest street (5) Permits required for structures greater than 100sf; for modification of natural drainage route; for fill in excess of 500CY; or fill resulting in surface change in excess of 6" (6) EC is required prior to forming/pouring lowest floor and when construction is completed. (7) Biggest problems:  Zone A areas without BFE; unpermitted development and fill;  and major development pressure</t>
    <phoneticPr fontId="0" type="noConversion"/>
  </si>
  <si>
    <t>(1) In Zone A, the Developer is required to conduct a study, based on fully developed watershed conditions, to define BFE and floodway. (2) Onsite detention is required (3) Developer must mitigate downstream impacts and setback from Floodway (4) Manufactured homes must be elevated so lowest support is 1' above BFE (5) EC is required prior to forming/pouring lowest floor, when construction is completed and prior to CO. (6) Biggest problem is compliance</t>
    <phoneticPr fontId="0" type="noConversion"/>
  </si>
  <si>
    <t>Edgecliff Village</t>
    <phoneticPr fontId="0" type="noConversion"/>
  </si>
  <si>
    <t>(1) Detention and setback from Floodway Boundary is required for new construction. (2) Development in Zone X must be elevate a minimum of 24"' above NG and above the crown of the nearest street (3) EC is required prior to framing/pouring lowest floor, when construction is completed and prior to CO. (4) Biggest problem is submitting a CRS application</t>
    <phoneticPr fontId="0" type="noConversion"/>
  </si>
  <si>
    <t>Lake Shores</t>
    <phoneticPr fontId="0" type="noConversion"/>
  </si>
  <si>
    <t xml:space="preserve">(1) No encrochment into Floodway without a study proving NAI (2) Detention is required (3) Downstrem impacts must be mitigated (4) Problem: Filling without a permit and educating the public  </t>
    <phoneticPr fontId="0" type="noConversion"/>
  </si>
  <si>
    <t xml:space="preserve">(1) Developer must submit a study defining the floodway boundary in Zone A prior to permit (2)  EC required prior to forming or pouring the lowest floorand when construction is completed (3) County requires detention, mitigation of downstream impacts and setback from floodway  </t>
    <phoneticPr fontId="0" type="noConversion"/>
  </si>
  <si>
    <t>TxDOT Amarillo District</t>
    <phoneticPr fontId="0" type="noConversion"/>
  </si>
  <si>
    <t>Weslaco</t>
    <phoneticPr fontId="0" type="noConversion"/>
  </si>
  <si>
    <t>Pitstop, Montana???</t>
    <phoneticPr fontId="0" type="noConversion"/>
  </si>
  <si>
    <t xml:space="preserve">(1) On site detention is required (2) Developer must mitigate downstream impacts and setback from Floodway  (3) EC required when construction is completed and prior to CO (4) Biggest problem is education of public and development community  </t>
    <phoneticPr fontId="0" type="noConversion"/>
  </si>
  <si>
    <t>(1) Developer must conduct a study to define BFE and Floodway in Zone A. (2) New development is encouraged to be elevated +2' above BFE (3) EC is required when construction is completed and prior to CO. (4) Richland Hills has a FEMA approved all Hazards Mitigation Plan (5) Biggest problem is large number of Pre-FIRM structures in community experiencing higher flood insurance premiums due to BW12 and HFIAA</t>
    <phoneticPr fontId="0" type="noConversion"/>
  </si>
  <si>
    <t>(1) Developer is required to conduct a study to define BFE in Zone A. (2) Developer must mitigate downstream impacts (3) In Zone X new structures must be elevated a minimum of +1.5' above curb of nearest street (4) EC is required prior to forming/pouring lowest floor; when structure is completed; and prior to CO. (5) Biggest problem is community education</t>
    <phoneticPr fontId="0" type="noConversion"/>
  </si>
  <si>
    <t xml:space="preserve">(1)Developer must conduct a study, based on fully developed watershed conditions, to identidy BFE and Floodway (2)  Detention is required for new construction. (3) Developer must setback from Floodway andmitigate downstream impacts (4) No residential construction allowed in floodplain (5) EC is required prior to forming/pouring lowest floor and when construction is completed. (6) City buying out properties that were in flood plain where possible. (7) Biggest problem is flood awareness </t>
    <phoneticPr fontId="0" type="noConversion"/>
  </si>
  <si>
    <t>Texas DEM</t>
    <phoneticPr fontId="0" type="noConversion"/>
  </si>
  <si>
    <t>(1) Only require detention in specific areas where a drainage channel has been determined to be undersized. Galveston is a barrier island and we seek to direct drainage to the Gulf of Mexico or Galveston Bay as quickly as possible. All the City drainage outfalls are tidally influenced and any delay in getting runoff off the island is not acceptable. The City seeks to get rainwater off the island as quickly as possible. (2) maximum enclosures below BFE in VE-Zones is 299 Square feet based on outside dimensions. (3) New construction in Zone X must be elevated a minimum of 18" above NG or crown of nearest street  (4) EC is required prior to forming/framing lowest floor, when structure is completed and prior to CO (5) Biggest problem is citizens wanting to enclose more area and install restrooms below BFE</t>
    <phoneticPr fontId="0" type="noConversion"/>
  </si>
  <si>
    <t xml:space="preserve">(1) Developer must mitigate (on site) impacts of development. (3) Development in Zone X must be elevated a minumum of 2' above NG or crown of nearest street (4) EC required prior to forming/pouring lowest floor and when construction is completed (5) Biggest problem is redevelopment of Pre-FIRM properties    </t>
    <phoneticPr fontId="0" type="noConversion"/>
  </si>
  <si>
    <t>(1) Developer must conduct a study, based on fully developed watershed conditiopns, to define BFE and floodway in Zone A (2)   EC required prior to pouring lowest floor (3) Biggest problem is water in homes</t>
    <phoneticPr fontId="0" type="noConversion"/>
  </si>
  <si>
    <t>Biggest problems in Texas: lLack of mitigation efforts and  lack of dam inundation studies.</t>
    <phoneticPr fontId="0" type="noConversion"/>
  </si>
  <si>
    <t>Aransas Pass</t>
    <phoneticPr fontId="0" type="noConversion"/>
  </si>
  <si>
    <t>Ennis</t>
    <phoneticPr fontId="0" type="noConversion"/>
  </si>
  <si>
    <t>Communities submitting surveys in 2017 for the first time</t>
    <phoneticPr fontId="0" type="noConversion"/>
  </si>
  <si>
    <t>Grayson County</t>
    <phoneticPr fontId="0" type="noConversion"/>
  </si>
  <si>
    <t>MPO?</t>
    <phoneticPr fontId="0" type="noConversion"/>
  </si>
  <si>
    <t xml:space="preserve">(1) Developer must conduct a study to define BFE in Zone A. (2) Detention is required for new construction. (3) Developer must setback from Floodway and mitigate downstream impacts (4) New construction in Zone X must be elevated a minimum of 2' above natural grade or crown of nearest street. (4)  EC is required prior to forming/pouring lowest floor, when construction is completed and prior to CO. </t>
    <phoneticPr fontId="0" type="noConversion"/>
  </si>
  <si>
    <t>Hutchins</t>
    <phoneticPr fontId="0" type="noConversion"/>
  </si>
  <si>
    <t>Chambers County</t>
    <phoneticPr fontId="0" type="noConversion"/>
  </si>
  <si>
    <t>Harden County</t>
    <phoneticPr fontId="0" type="noConversion"/>
  </si>
  <si>
    <t>Hood County</t>
    <phoneticPr fontId="0" type="noConversion"/>
  </si>
  <si>
    <t>Leon County</t>
    <phoneticPr fontId="0" type="noConversion"/>
  </si>
  <si>
    <t>Communities submitting surveys in 2015 for the first time</t>
    <phoneticPr fontId="0" type="noConversion"/>
  </si>
  <si>
    <t xml:space="preserve">(1) Developer must conduct a study to define BFE and Floodway in Zone A. (2) Detention is required for new construction. (3) No fill is allowed in floodplain or floodway without mitigation. (4) Setback from Floodway is required (5) EC is required prior to framing/pouring lowest floor. </t>
    <phoneticPr fontId="0" type="noConversion"/>
  </si>
  <si>
    <t>(1) New construction must be elevated +2' above BFE. (2) Developer most sumbit a study establishing the BFE and floodway in Zone A. (3) Any development in the floodway must include a "no rise" certificate. (4) No critical facilities allowed in the 500-year floodplain (5) No enclosures below the BFE. (6) New construction in Zone X (shaded) must be elevated +2' above natural grade or crown of the nearest street. In Zone X (unshaded) the requirement is +1.5' above natural grade or +1' above the crown of the nearest street, whichever is higher. (7) Detention is required to offset the impacts of proposed development. (8) EC required prior to forming and pouring lowest floor; after construction; and prior to CO. (9) Biggest problem is the Gulf Coast Water Authority has an elevated irrigation canal that causes much of our City to be in a floodplain, as it blocks the natural flow of water.</t>
    <phoneticPr fontId="0" type="noConversion"/>
  </si>
  <si>
    <t>(1) Developer must conduct a study to define BFE in Zone A (2) Detention is required for new construction. (3) Fill cannot be used to reclaim any area in SFHA or Floodway (4) Developer must mitigate downstream impacts (5) EC is required prior to forming/pouring lowest floor; when construction is completed and prior to CO. (6) Biggest problem is property owners wanting to fill within the floodplain to construct new residential improvements.</t>
    <phoneticPr fontId="0" type="noConversion"/>
  </si>
  <si>
    <t xml:space="preserve">(1) Developer must conduct a study to define the BFE and floodway for both existing and fully developed conditions (2) If any portion of a development of a drainage course lies within 100 feet from the top of a high bank or is identified as located within the 100-yr floodplain on any FIRM, a detailed study of the area is required. (3) For drainage areas 160 acres and above, the developer is required to determine the 100-year floodplain based on a fully developed watershed and this floodplain cannot be disturbed and must be shown on the plat and the City has the option of accepting the area. (4) On-site detention is required (5) In Zone X new residential construction must be elevated a minimum of 2' or above the crown of the nearest street whichever is higher (6) In Zone X new non-residential construction must be elevated a minimum of 1.5' or above the crown of the nearest street whichever is higher (7)EC required prior to framing, when construction is completed and prior to CO. </t>
    <phoneticPr fontId="0" type="noConversion"/>
  </si>
  <si>
    <t>(1) Developer must conduct a study, based on fully developed watershed conditions, to define BFE and Floodway in Zone A. (2) Onsite and regional detention is required for new construction. (3) No fill is allowed in floodplain or floodway without mitigation. (4) Setback from floodway boundary is required. (5)  EC is required prior to framing/pouring lowest floor; when construction is completed; and  prior to CO. (5) Biggest problem is People wanting to place fill in the flood plain/ floodway. The City of La Porte is a bayside community accommodating major HCFCD channels with AE/VE zones.</t>
    <phoneticPr fontId="0" type="noConversion"/>
  </si>
  <si>
    <t>(1) Developer must conduct a study and determine BFE and floodway boundary in Zone A based on fully developed watershed; (2) New development must provide detention (3) New development must setback from floodway boundary (4) Elevation Certificates are required prior to forming/pouring lowest floor, when structure is completed and before CO. (5) Biggest problems are: EAP for Lake Brad; non studied areas</t>
    <phoneticPr fontId="0" type="noConversion"/>
  </si>
  <si>
    <t>(1) Developer must conduct a study to define the floodway and BFE in Zone A based on fully developed watershed conditions. (2) Developer must mitigate downstream impacts (3) Development in Zone X must be elevated a minimum of 1' above NG and above the crown of the nearest street (4) EC required prior to forming/pouring lowest floor, when construction is completed  and prior to CO (5) Biggest problem is ignorance of floodplain issues such as drainage maintenance and floodplain permits</t>
    <phoneticPr fontId="0" type="noConversion"/>
  </si>
  <si>
    <t>Federal Flood Risk Management Standard - EO 13690</t>
    <phoneticPr fontId="0" type="noConversion"/>
  </si>
  <si>
    <t xml:space="preserve">(1) City utilized the 1987 San Patricio Drainage District Study that established the 100-year flood elevation in the City (2) New development must be +1' above BFE or +1' above crown of nearest street whichever is higher. (3) Developer must conduct a study, based on fully developed watershed conditions, to define the BFE in Zone A (4) Onsite Detention required, setback from Floodway and mitigation of downstream impacts (5) Development in Zone X must be elevated a minimum of +1' above the crown of closest road (6) EC required prior to formng/pouring lowest floor; when construction is completed and prior to CO. (7) Biggest problem is coastal flooding and incomplete record keeping in the past </t>
    <phoneticPr fontId="0" type="noConversion"/>
  </si>
  <si>
    <t xml:space="preserve">(1) Regional detention is required (2) EC is required prior to forming/pouring lowest floor, when construction is completed and prior to CO. </t>
    <phoneticPr fontId="0" type="noConversion"/>
  </si>
  <si>
    <t>(1) Developer must conduct a study, based on fully developed wathershed conditions, to establish BFE and Floodway in Zone A areas (2) Developer must mitigate downstream impacts (3) EC required prior to placement/pouring lowest floor, when construction is completed and prior to CO (4) Biggest problem is advertising the floodplain determination permit</t>
    <phoneticPr fontId="0" type="noConversion"/>
  </si>
  <si>
    <t>(1) Developer must conduct a study and determine BFE and floodway boundary in Zone A . (2) No fill is allowed in SFHA (NAI) (3) Detention is required (4) EC required before forming/pouring lowest floor, when the structure is completed and prior to CO. (5) Septic Permit cannot be issued without Floodplain Permit. (6) County has interlocal agreement for ETJ Permits and shares GIS and floodplain data with the cities of Bryan and College Station. (7) Biggest problem is Oilfield development in the floodplain</t>
    <phoneticPr fontId="0" type="noConversion"/>
  </si>
  <si>
    <t xml:space="preserve">(1) Developer must conduct a study to define BFE in Zone A prior to permit (2) On-site detention is required for new construction. (3) No fill is allowed in SFHA without mitigation (4) EC is required prior forming/pouring lowest floor. (5) Bigget problem is funding </t>
    <phoneticPr fontId="0" type="noConversion"/>
  </si>
  <si>
    <t>Homeowners Flood Insurance Affordability Act - NFIP Reform Act 2014</t>
    <phoneticPr fontId="0" type="noConversion"/>
  </si>
  <si>
    <t>DHS</t>
    <phoneticPr fontId="0" type="noConversion"/>
  </si>
  <si>
    <t>Department of Homeland Security</t>
    <phoneticPr fontId="0" type="noConversion"/>
  </si>
  <si>
    <t>US Army Corps of Engineers - USACE</t>
    <phoneticPr fontId="0" type="noConversion"/>
  </si>
  <si>
    <t>AE Zone</t>
    <phoneticPr fontId="0" type="noConversion"/>
  </si>
  <si>
    <t>FEMA designated zone inundated by 100-year flood (1% chance flood)</t>
    <phoneticPr fontId="0" type="noConversion"/>
  </si>
  <si>
    <t>(1)  City does not allow development in the floodplain (2) Developer must conduct a study and determine BFE and floodway boundary in Zone A based on fully developed watershed; (3) New development must provide detention, mitigate downstream impacts and engineer must submit NAI certificate (4) New development must setback from floodway boundary (5) Elevation Certificates are required prior to forming/pouring lowest floor, when structure is completed and before CO. (6) Biggest problem is tremendous population growth and potential encroachments in SFHA</t>
    <phoneticPr fontId="0" type="noConversion"/>
  </si>
  <si>
    <t>Bosque County</t>
    <phoneticPr fontId="0" type="noConversion"/>
  </si>
  <si>
    <t xml:space="preserve">(1) Developer is required to conduct a study to define BFE in Zone A to establish BFE and floodway. (2)  Downstrem impacts must be mitigated (3) EC is required prior to forming/pouring lowest floor  (4) Biggest problem is lack of BFE for Zone A in County  </t>
    <phoneticPr fontId="0" type="noConversion"/>
  </si>
  <si>
    <t>FFRMS</t>
    <phoneticPr fontId="0" type="noConversion"/>
  </si>
  <si>
    <t>(1) In Zone A, the Developer may be required to conduct a study to define BFE and floodway. (2) Detention is required (3) Development in Zone X must be elevated a minimum of 1' above NG and above the crown of the nearest street (4) EC is required prior to framing/pouring lowest floor, when construction is completed and prior to CO. (5) Biggest problem is the need for updated maps due to massive development pressure</t>
    <phoneticPr fontId="0" type="noConversion"/>
  </si>
  <si>
    <t>Coastal Barrier Resource Act - EO11990</t>
    <phoneticPr fontId="0" type="noConversion"/>
  </si>
  <si>
    <t>BW12</t>
    <phoneticPr fontId="0" type="noConversion"/>
  </si>
  <si>
    <t>Biggert Watters 2012 NFIP Reform Act</t>
    <phoneticPr fontId="0" type="noConversion"/>
  </si>
  <si>
    <t>HFIAA</t>
    <phoneticPr fontId="0" type="noConversion"/>
  </si>
  <si>
    <t>2 see notes</t>
    <phoneticPr fontId="0" type="noConversion"/>
  </si>
  <si>
    <t>Bee Cave</t>
    <phoneticPr fontId="0" type="noConversion"/>
  </si>
  <si>
    <t>(1) Onsite and regional detention required (2) Hutchins - encroachment comes from Dallas County Regulations (3) EC required when construction is completed and prior to CO. (4)</t>
    <phoneticPr fontId="0" type="noConversion"/>
  </si>
  <si>
    <t>Keene</t>
    <phoneticPr fontId="0" type="noConversion"/>
  </si>
  <si>
    <t>(1) Onsite and regional detention required (2)  EC required when construction is completed and prior to CO. (3) Biggest problem is two separate watersheds (Trinity &amp; Brazos) with no enforcement options in either should someone violate the ordinance.</t>
    <phoneticPr fontId="0" type="noConversion"/>
  </si>
  <si>
    <t xml:space="preserve">(1) In Zone A developer must conduct a study and define the BFE and floodway (2) New construction in Zone AE must be elevated a minimum of +2' BFE (2) EC is required at permit application; prior to forming/pouring lowest floor and prior to final inspection. </t>
    <phoneticPr fontId="0" type="noConversion"/>
  </si>
  <si>
    <t>Cuero</t>
    <phoneticPr fontId="0" type="noConversion"/>
  </si>
  <si>
    <t xml:space="preserve">(1) Developer must conduct a study to determine the BFE and Floodway in Zone A prior to permit (2) NAI is required (no impact) outside of owners property (3) Platted property requirements include residenses to be 8" above finish grade in all zones (4) Plat must show floodplain areas as drainage easements (5) County does not use floodway rules (6) EC is required prior to framing/pouring lowest floor and when structure is completed (7) Biggest problem is building and modifying structures without permits  </t>
    <phoneticPr fontId="0" type="noConversion"/>
  </si>
  <si>
    <t>FEMA designated zone inundated by 500-year flood (former B Zone)</t>
    <phoneticPr fontId="0" type="noConversion"/>
  </si>
  <si>
    <t>X Zone shaded</t>
    <phoneticPr fontId="0" type="noConversion"/>
  </si>
  <si>
    <t>X Zone unshaded</t>
    <phoneticPr fontId="0" type="noConversion"/>
  </si>
  <si>
    <t>FEMA designated zone outside of the 500-year flood (former C Zone)</t>
    <phoneticPr fontId="0" type="noConversion"/>
  </si>
  <si>
    <t>University Park</t>
    <phoneticPr fontId="0" type="noConversion"/>
  </si>
  <si>
    <t xml:space="preserve">(1) Onsite and regional detention is required (2) Developer must setback from Floodway boundary and mitigate downstream impacts (3) Development in Zone X must be elevated a minimum of 2' above NG or crown of nearest street (4) EC required prior to forming/pouring lowest floor; when construction is completed and prior to CO   </t>
    <phoneticPr fontId="0" type="noConversion"/>
  </si>
  <si>
    <t>Decatur</t>
    <phoneticPr fontId="0" type="noConversion"/>
  </si>
  <si>
    <t>(1) In Zone A, developer must conduct a study, based on fully developed watershed conditions,  to define the floodway and BFE. (2) Detention, on-site and regional, is required to mitigate the impacts of a proposed project. (3) No fill can be imported into the floodplain (4) Developer must mitigate downstream impacts (5) In Zone X (shaded) new construction must be elevated a minimum of 18" above BFE and 1' above natural grade or crown of nearest street (6) EC required prior to forming/pouring lowest floor; when construction is completed and prior to CO (7) Biggest problem is pushback from owners that wish to improve more than 50% without elevating.</t>
    <phoneticPr fontId="0" type="noConversion"/>
  </si>
  <si>
    <t>(1) Clear Lake Shores is a coastal community so fill is allowed but not for structural support in Zone VE (2) EC required prior to framing/pouring lowest floor, when construction is completed and prior to CO. (3) Biggest problem is flooding from tidal waters and stormwater drainage.</t>
    <phoneticPr fontId="0" type="noConversion"/>
  </si>
  <si>
    <t>(1) Developer must conduct a study to define BFE and floodway in Zone A. (2) EC required prior to framing/pouring lowest floor (3) Biggest problem is enforcing the Court Order with minimal penalties</t>
    <phoneticPr fontId="0" type="noConversion"/>
  </si>
  <si>
    <t>(1) Zone A - Developer must submit a H&amp;H Study, based on fully developed watershed, identifying 100-year BFE, dedicate the area that is inundated by 25-year fully developed storm, and new development must be BFE+2. (2) Detention is required if downstream system is undersized. (3) City has FEMA approved all hazards and Flood Mitigation Plans.(4) Biggest problem is preservation of natural streams by reducing erosion, maintaining water quality, and vegetation maintenance.</t>
    <phoneticPr fontId="0" type="noConversion"/>
  </si>
  <si>
    <t>(1) Developer must conduct a study, based on fully developed watershed conditions, and establish BFE and floodway in Zone A  (2) Developer must mitigate downstream impacts (dentention required) (3) EC is required when construction is completed. (4) Drainage study required with development that exceeds 5,000sf impervious cover. (5) Biggest problem is erosion.</t>
    <phoneticPr fontId="0" type="noConversion"/>
  </si>
  <si>
    <t>(1) Fill placed in floodplain/floodway must be mitigated.(2) On-site detention required (3) EC required prior to forming/pouring lowest floor and when structure is completed.(4) Biggest problem is staffing</t>
    <phoneticPr fontId="0" type="noConversion"/>
  </si>
  <si>
    <t xml:space="preserve">(1) Detention is required (2) EC required prior to forming/pouring lowest floor, when construction is completed and prior to CO (3) Biggest problem is recordkeeping </t>
    <phoneticPr fontId="0" type="noConversion"/>
  </si>
  <si>
    <t>(1) Developer must conduct a study, based on fully developed watershed conditions, to define BFE and Floodway in Zone A. (2) Detention is required for new construction. (3) No fill is allowed in floodplain or floodway without mitigation. (4) Setback from floodway boundary is required. (5)  EC is required prior to framing/pouring lowest floor; when construction is completed; and  prior to CO. (5) Biggest problem is illegal enclosure of area below elevated structures around Lake Travis</t>
    <phoneticPr fontId="0" type="noConversion"/>
  </si>
  <si>
    <t>Dallas County</t>
    <phoneticPr fontId="0" type="noConversion"/>
  </si>
  <si>
    <t>B Zone</t>
    <phoneticPr fontId="0" type="noConversion"/>
  </si>
  <si>
    <t>FEMA designated zone inundated by 500-year flood (now Zone X shaded)</t>
    <phoneticPr fontId="0" type="noConversion"/>
  </si>
  <si>
    <t>C Zone</t>
    <phoneticPr fontId="0" type="noConversion"/>
  </si>
  <si>
    <t>(1) Developer must conduct a study to define BFE and floodway in Zone A (2) No fill in floodplain or floodway with out mitigation (3) Detention is required for subdivisions greater than 5 acres (4) EC is required prior to forming/pouring lowest floor, when construction is completed and prior to CO.(5) Biggest problem is drainage problems and flooding from storm runoff</t>
    <phoneticPr fontId="0" type="noConversion"/>
  </si>
  <si>
    <t>(1) Developer is required to conduct a study to define BFE and floodway in Zone A. (2) EC is required prior to forming/pouring lowest floor; when structure is completed; and prior to CO.</t>
  </si>
  <si>
    <t>Sealy</t>
  </si>
  <si>
    <t>2015 Survey conducted by TFMA using Survey Monkey (Jan 2015-Oct 2015) 140 surveys received via Survey Monkey</t>
    <phoneticPr fontId="0" type="noConversion"/>
  </si>
  <si>
    <t>Desoto</t>
  </si>
  <si>
    <t xml:space="preserve">(1) Developer must conduct a study to define the floodway and BFE in Zone A based on fully developed watershed conditions. (2) Detention is required to mitigate the impacts of a proposed project (3) EC required prior to CO (4) Two CFM's on staff.  </t>
  </si>
  <si>
    <t>Tyler</t>
  </si>
  <si>
    <t>Brookside Village</t>
  </si>
  <si>
    <t>Friendswood</t>
  </si>
  <si>
    <t>League City</t>
  </si>
  <si>
    <t>Nassau Bay</t>
  </si>
  <si>
    <t>Clear Lake Shores</t>
  </si>
  <si>
    <t>Seabrook</t>
  </si>
  <si>
    <t>Shoreacres</t>
  </si>
  <si>
    <t>Deer Park</t>
  </si>
  <si>
    <t>La Porte</t>
  </si>
  <si>
    <t>Pasadena</t>
  </si>
  <si>
    <t>Orange County</t>
  </si>
  <si>
    <t xml:space="preserve">Clebune is CRS Class 8. </t>
    <phoneticPr fontId="0" type="noConversion"/>
  </si>
  <si>
    <t>Ushler County</t>
  </si>
  <si>
    <t>Revised ordinance in 2010</t>
  </si>
  <si>
    <t>Bulvedre</t>
  </si>
  <si>
    <t>Jonestown</t>
  </si>
  <si>
    <t>Corsicana</t>
  </si>
  <si>
    <t>(1) Developer is required to conduct a study to define BFE in Zone A. (2) Developer must mitigate downstream impacts (3) In Zone X new structures must be elevated a minimum of 1' above curb of nearest street (4) EC is required prior to forming/pouring lowest floor; when structure is completed; and prior to CO. (5) Biggest problem is maintaining channel conveyance and preventing encroachment into channel and floodway</t>
    <phoneticPr fontId="0" type="noConversion"/>
  </si>
  <si>
    <t>Garland</t>
  </si>
  <si>
    <t>Denton</t>
  </si>
  <si>
    <t>Arlington</t>
  </si>
  <si>
    <t>Carrollton</t>
  </si>
  <si>
    <t>Cameron County</t>
  </si>
  <si>
    <t>Meadowlakes</t>
  </si>
  <si>
    <t>Llano</t>
  </si>
  <si>
    <t>Tarrant County</t>
  </si>
  <si>
    <t>Midland</t>
  </si>
  <si>
    <t>Fort Bend County</t>
  </si>
  <si>
    <t>Bellaire</t>
  </si>
  <si>
    <t>Sachse</t>
  </si>
  <si>
    <t>Mesquite</t>
  </si>
  <si>
    <t>Abilene</t>
  </si>
  <si>
    <t>Brazos County</t>
  </si>
  <si>
    <t>Killeen</t>
  </si>
  <si>
    <t>Copperas Cove</t>
  </si>
  <si>
    <t>The Colony</t>
  </si>
  <si>
    <t>Cleburne</t>
  </si>
  <si>
    <t>Jersey Village</t>
  </si>
  <si>
    <t>Bryan</t>
  </si>
  <si>
    <t>Waco</t>
  </si>
  <si>
    <t>Levelland</t>
  </si>
  <si>
    <t>Bay City</t>
  </si>
  <si>
    <t>Bastrop County</t>
  </si>
  <si>
    <t>Double Oak</t>
  </si>
  <si>
    <t>Copper Canyon</t>
  </si>
  <si>
    <t>a new ordinance is being proposed requiring +2'. (2) EC required at final stage of dev/ (3) FPA position is recently vacant/ it was managed by a CFM</t>
  </si>
  <si>
    <t>Tom Green County</t>
  </si>
  <si>
    <t>2008 Survey conducted by John Ivey, PE, CFM, Mike Howard, CFM, Roy Sedwick, CFM and Heidi Carlin, CFM (Jan-Apr 2008)</t>
  </si>
  <si>
    <t>Wise County</t>
  </si>
  <si>
    <t xml:space="preserve">(1) New construction must be elevated: +1' above BFE; 12" above curb; or 18" above natural grade whichever is higher. (2) Developer must conduct H&amp;H study to defibne BFE in Zone A. (3) Detention is required to mitigate the impact of development in SFHA. (4) New construction in Zone X must be elevated a minimukm of 18" above NG or 12" above curb whichever is higher. (5) EC required prior to forming/pouring lowest floor; after construction and prior to CO.(6) "Zero Rise" downstream of development in Allen’s Creek watershed. (7) City has GIS mapping available on line. </t>
  </si>
  <si>
    <t>Hurst</t>
  </si>
  <si>
    <t>NA</t>
    <phoneticPr fontId="0" type="noConversion"/>
  </si>
  <si>
    <t>Baytown</t>
  </si>
  <si>
    <t>Temple</t>
  </si>
  <si>
    <t>2009 Survey conducted by John Ivey, PE, CFM, Mike Howard, CFM, Roy Sedwick, CFM, Heidi Carlin, CFM and Rachel Powers (Feb-Jul 2009)</t>
  </si>
  <si>
    <t>Flower Mound</t>
  </si>
  <si>
    <t>Colleyville</t>
  </si>
  <si>
    <t>(1) EC required upon completion of construction, (2) Fine is $2,000/day for non complience</t>
  </si>
  <si>
    <t>(1) EC required upon completion of construction (2) city has adopted the 2003 International Building Code</t>
  </si>
  <si>
    <t>Farmers Branch</t>
  </si>
  <si>
    <t>FEMA designated zone outside of the 500-year flood (now Zone X unshaded)</t>
    <phoneticPr fontId="0" type="noConversion"/>
  </si>
  <si>
    <t>Burleson</t>
  </si>
  <si>
    <t>West Lake Hills</t>
  </si>
  <si>
    <t>+1 recommended</t>
  </si>
  <si>
    <t>City adopted Standard Ordinance but recommends that new construction be elevated +1 above BFE</t>
  </si>
  <si>
    <t>Cedar Park</t>
  </si>
  <si>
    <t>Washington County</t>
  </si>
  <si>
    <t>El Lago</t>
  </si>
  <si>
    <t>Natural Grade (Natural Ground Elevation)</t>
  </si>
  <si>
    <t>CTP</t>
  </si>
  <si>
    <t>Cooperative Technical Partner (with FEMA)</t>
  </si>
  <si>
    <t>SFHA</t>
  </si>
  <si>
    <t>(1) Developer must conduct a study, based on fully developed watershed conditions, to define the BFE and floodway. (2) Detention is required if erosive or capacity conditions exist downstream (3) Developer must mitigate downstream impacts (4) No net loss of valley storage allowed (5) Minimum finish floor must be shown on all Plats adjacent to the floodplain (6) EC required for CO (7) Problem protecting and rehabilitating NRCS structures/lakes</t>
    <phoneticPr fontId="0" type="noConversion"/>
  </si>
  <si>
    <t>studies required in un-numbered A for BFE and floodway/ no fill allowed in floodway without mitigation/ EC required at permit, prior to foundation, at completion and prior to CO/ interested in CRS/ FPA is CFM</t>
  </si>
  <si>
    <t>Chico</t>
  </si>
  <si>
    <t>EC is required when construction is completed</t>
  </si>
  <si>
    <t xml:space="preserve">(1) Developer must conduct a study to define BFE and Floodway in Zone A.(2) Development in Zone X must be elevated a minimum of 1' above natural grade or crown of nearest street.   </t>
  </si>
  <si>
    <t>Harris County</t>
  </si>
  <si>
    <t>Grapevine</t>
  </si>
  <si>
    <t>Kemah</t>
  </si>
  <si>
    <t>Planeview</t>
  </si>
  <si>
    <t>Houston</t>
  </si>
  <si>
    <t>Corinth</t>
  </si>
  <si>
    <t>Flood plain administrator requires 2 feet on all new subdivisions</t>
  </si>
  <si>
    <t>Amarillo</t>
  </si>
  <si>
    <t>Bastrop</t>
  </si>
  <si>
    <t>Mont Belvieu</t>
  </si>
  <si>
    <t>Canyon</t>
  </si>
  <si>
    <t>North Richland Hills</t>
  </si>
  <si>
    <t>Allen</t>
  </si>
  <si>
    <t>New Braunfels</t>
  </si>
  <si>
    <t>Guadalupe County</t>
  </si>
  <si>
    <t>Southlake</t>
  </si>
  <si>
    <t>Richmond</t>
  </si>
  <si>
    <t>Mansfield</t>
  </si>
  <si>
    <t>Simonton</t>
  </si>
  <si>
    <t>Lago Vista</t>
  </si>
  <si>
    <t>(1) Within Zone A, if no base flood elevation data is available, new and substantially improved structures shall have the lowest floor (including basement) elevated at least 2 ft. above the highest adjacent grade.(2) EC required after construction is completed.</t>
  </si>
  <si>
    <t>Point Venture</t>
  </si>
  <si>
    <t>San Antonio</t>
  </si>
  <si>
    <t>Kerrville</t>
  </si>
  <si>
    <t>West University Place</t>
  </si>
  <si>
    <t>1 or 1.5</t>
  </si>
  <si>
    <t>Southside Place</t>
  </si>
  <si>
    <t>Austin</t>
  </si>
  <si>
    <t>Balch Springs</t>
  </si>
  <si>
    <t>No Adverse Impact</t>
  </si>
  <si>
    <t>Texarkana</t>
  </si>
  <si>
    <t>Grand Prairie</t>
  </si>
  <si>
    <t>Elgin</t>
  </si>
  <si>
    <t>Brazoria County</t>
  </si>
  <si>
    <t>Dallas</t>
  </si>
  <si>
    <t>Bedford has a FEMA approved all hazards Mitigation Plan</t>
  </si>
  <si>
    <t xml:space="preserve">(1) Developer must submit a study defining both the BFE and floodway.(2) Developer must prove no adverse impact to adjacent properties (3) EC required when structure is completed and prior to CO. </t>
  </si>
  <si>
    <t xml:space="preserve">(1) Developer must conduct a study and determine BFE and floodway boundary in Zone A based on existing and fully developed conditions . (2)  Detention is required (3) EC required before forming/pouring and prior to CO. </t>
    <phoneticPr fontId="0" type="noConversion"/>
  </si>
  <si>
    <t>(1) New construction must be elevated at or above 15.7' (BFE = 11.6') (2) EC required prior to forming/pouring lowest floor and before CO</t>
  </si>
  <si>
    <t>Madison County</t>
  </si>
  <si>
    <t>Round Rock</t>
  </si>
  <si>
    <t>Alamo Heights</t>
  </si>
  <si>
    <t>2011 Survey conducted by John Ivey, PE, CFM, Roy Sedwick, CFM and Mike Segner, CFM (Feb-Apr 2011)</t>
  </si>
  <si>
    <t>West Orange</t>
  </si>
  <si>
    <t>City is proposing +2 ft above BFE along the floodplain with no new development allowed in the floodplain unless an engineered study is provided showing no rise in FP</t>
  </si>
  <si>
    <t>1 foot above BFE or 1 foot above street elevation whichever is higher. Elevation Certificate is required after construction.</t>
  </si>
  <si>
    <t>Eagle Lake</t>
  </si>
  <si>
    <t>requires final EC from surveyor for all new construction in FP</t>
  </si>
  <si>
    <t>Fayette County</t>
  </si>
  <si>
    <t>Goldthwaite</t>
  </si>
  <si>
    <t>Certificate of Occupancy</t>
  </si>
  <si>
    <t>BFE</t>
  </si>
  <si>
    <t>Base Flood Elevation</t>
  </si>
  <si>
    <t>CFM</t>
  </si>
  <si>
    <t>Certified Floodplain Manager</t>
  </si>
  <si>
    <t>NG</t>
  </si>
  <si>
    <t xml:space="preserve">Developer must conduct a study to define BFE and Floodway in Zone A.  </t>
  </si>
  <si>
    <t>2' (see notes)</t>
  </si>
  <si>
    <t>Victoria County</t>
  </si>
  <si>
    <t>Eagle Pass</t>
  </si>
  <si>
    <t>In Zone A the Developer must conduct a study to define the BFE and Floodway. Detention or mitigation required for fill placed in floodplain/floodway. EC required when structure is completed.</t>
  </si>
  <si>
    <t>Nueces County</t>
  </si>
  <si>
    <t>Buda</t>
  </si>
  <si>
    <t>Brady</t>
  </si>
  <si>
    <t>Cleveland</t>
  </si>
  <si>
    <t>Longview</t>
  </si>
  <si>
    <t>Odessa</t>
  </si>
  <si>
    <t>Waller</t>
  </si>
  <si>
    <t>College Station</t>
  </si>
  <si>
    <t>Irving</t>
  </si>
  <si>
    <t>Webster</t>
  </si>
  <si>
    <t>McKinney</t>
  </si>
  <si>
    <t>Coppell</t>
  </si>
  <si>
    <t>Pearland</t>
  </si>
  <si>
    <t>Keller</t>
  </si>
  <si>
    <t>Lewisville</t>
  </si>
  <si>
    <t>Professional Engineer</t>
  </si>
  <si>
    <t>RPLS</t>
  </si>
  <si>
    <t>Registered Public Land Surveyor</t>
  </si>
  <si>
    <t>AIA</t>
  </si>
  <si>
    <t>American Institute of Architects</t>
  </si>
  <si>
    <t>TWDB</t>
  </si>
  <si>
    <t>Bartonville</t>
  </si>
  <si>
    <t>Drainage Area (usually measured in square miles)</t>
  </si>
  <si>
    <t>NGVD</t>
  </si>
  <si>
    <t>HEC</t>
  </si>
  <si>
    <t>COE</t>
  </si>
  <si>
    <t>FEMA</t>
  </si>
  <si>
    <t>Federal Emergency Management Agency</t>
  </si>
  <si>
    <t>Texas Water Development Board</t>
  </si>
  <si>
    <t>NRCS</t>
  </si>
  <si>
    <t>Natural Resources Conservation Service</t>
  </si>
  <si>
    <t>Denton County</t>
  </si>
  <si>
    <t>Duncanville</t>
  </si>
  <si>
    <t>El Paso, City of</t>
  </si>
  <si>
    <t>Aransas County</t>
  </si>
  <si>
    <t>In a nutshell, "No Adverse Impact" means you cannot build in the floodplain (contact Balch Springs city engineer for more info)</t>
  </si>
  <si>
    <t>San Patricio Co.</t>
  </si>
  <si>
    <t>Abernathy</t>
  </si>
  <si>
    <t>City of Lubbock provides technical assistance</t>
  </si>
  <si>
    <t>Lubbock</t>
  </si>
  <si>
    <t>Lubbock County</t>
  </si>
  <si>
    <t>Lake Ransom Canyon</t>
  </si>
  <si>
    <t>Slaton</t>
  </si>
  <si>
    <t>Fort Worth</t>
  </si>
  <si>
    <t>Hays County</t>
  </si>
  <si>
    <t>Corpus Christi</t>
  </si>
  <si>
    <t>Wichita County</t>
  </si>
  <si>
    <t>Wharton County</t>
  </si>
  <si>
    <t>Gonzales County</t>
  </si>
  <si>
    <t>Alvin</t>
  </si>
  <si>
    <t>Waller County</t>
  </si>
  <si>
    <t>Kingsville</t>
  </si>
  <si>
    <t>Frisco</t>
  </si>
  <si>
    <t>Laredo</t>
  </si>
  <si>
    <t>2004 Survey conducted by Charlie Hastings, PE, CFM, City Engineer, City of Kerrville, Texas via e-mail over a two day period (6/23/04 - 6/24/04)</t>
  </si>
  <si>
    <t xml:space="preserve">Developer must establish BFE and Floodway in Zone A. EC is required before CO. </t>
  </si>
  <si>
    <t>Jasper</t>
  </si>
  <si>
    <t>Beaumont</t>
  </si>
  <si>
    <t>Liberty County</t>
  </si>
  <si>
    <t>Woodville</t>
  </si>
  <si>
    <t>Developer must establish BFE and Floodway in Zone A. Detention is required. EC is required before pour and after construction is completed.</t>
  </si>
  <si>
    <t>Tomball</t>
  </si>
  <si>
    <t>Victoria</t>
  </si>
  <si>
    <t>Alvarado</t>
  </si>
  <si>
    <t>Denison</t>
  </si>
  <si>
    <t>Special Notes</t>
  </si>
  <si>
    <t>Herlotes</t>
  </si>
  <si>
    <t>(1) Developer is required to conduct a study to define existing conditions and fully developed conditions BFE and floodway in Zone A. (2) Detention is required for new construction. (3) New construction in Zone X (shaded) must be elevated a minimum of 1' above NG or crown of nearest street and 0.75' aboe in Zone X (unshaded) (4) EC is required prior to forming/pouring lowest floor and when structure is completed. (5) Two (2) CFM's on Staff</t>
  </si>
  <si>
    <t xml:space="preserve">Wharton  </t>
  </si>
  <si>
    <t>East Bernard</t>
  </si>
  <si>
    <t>City has contracted with Wharton County to manage floodplain management program.</t>
  </si>
  <si>
    <t>Bevil Oaks</t>
  </si>
  <si>
    <t>Conroe</t>
  </si>
  <si>
    <t>City is CRS 7</t>
  </si>
  <si>
    <t>Acronyms</t>
  </si>
  <si>
    <t>CRS</t>
  </si>
  <si>
    <t>Community Rating System</t>
  </si>
  <si>
    <t>EC</t>
  </si>
  <si>
    <t>LFA</t>
  </si>
  <si>
    <t>Local Floodplain Administrator</t>
  </si>
  <si>
    <t>CO</t>
  </si>
  <si>
    <t>Richland Hills</t>
  </si>
  <si>
    <t>NAVD</t>
  </si>
  <si>
    <t>North American Vertical Datum</t>
  </si>
  <si>
    <t>Special Flood Hazard Area</t>
  </si>
  <si>
    <t>Mills County</t>
  </si>
  <si>
    <t>Palacios</t>
  </si>
  <si>
    <t>San Saba County</t>
  </si>
  <si>
    <t>Williamson County</t>
  </si>
  <si>
    <t>2006 Survey conducted by John Ivey, PE, CFM, Roy Sedwick, CFM and Lochen Wood, CFM (Mar/Apr 2006)</t>
  </si>
  <si>
    <t>Missouri City</t>
  </si>
  <si>
    <t>Sugarland</t>
  </si>
  <si>
    <t>Fredericksburg</t>
  </si>
  <si>
    <t>N/A</t>
  </si>
  <si>
    <t>El Campo</t>
  </si>
  <si>
    <t>Plano</t>
  </si>
  <si>
    <t>Euless</t>
  </si>
  <si>
    <t>Forney</t>
  </si>
  <si>
    <t>Rowlett</t>
  </si>
  <si>
    <t>Llano County</t>
  </si>
  <si>
    <t>Marble Falls</t>
  </si>
  <si>
    <t>Oak Ridge North</t>
  </si>
  <si>
    <t xml:space="preserve">Flood Discharge from the 100 year flood </t>
  </si>
  <si>
    <t>CFS</t>
  </si>
  <si>
    <t>DA</t>
  </si>
  <si>
    <t>Sweetwater</t>
  </si>
  <si>
    <t>Sweetwater is CRS 9</t>
  </si>
  <si>
    <t>Taylor Lake Village</t>
  </si>
  <si>
    <t>Tiki Island</t>
  </si>
  <si>
    <t>Wichita Falls</t>
  </si>
  <si>
    <t>2007 Survey conducted by John Ivey, PE, CFM, Mike Howard, CFM, Roy Sedwick, CFM and Lochen Wood, CFM (Mar-Jun 2007)</t>
  </si>
  <si>
    <t>(1) Mesquite uses BFEs based on fully developed watershed conditions. (2) Mesquite requires developer to do an ultimate development (built out) model and keep finish floors 2' above this elevation. (3) Development in Zone X must be  elevated a minimum of 2' in X shaded and 1' in X unshaded (4) On-site detention is required when site exceeds 10 acres (5) No fill is allowed in FP or FW without mitigation-no adverse impact (5) EC required prior to placing/pouring lowest floor and prior to CO (6) Two CFMs on staff.</t>
  </si>
  <si>
    <t xml:space="preserve">(1) Developer must conduct a study to define impact in Floodway and detention may be required. (2) Development in Zone X must be elevated a minimum of +1 above NG. (3) EC required prior to forming, when structure is completed an before CO.  </t>
  </si>
  <si>
    <t>Bedford</t>
  </si>
  <si>
    <t>Bailey's Prairie</t>
  </si>
  <si>
    <t xml:space="preserve">(1) Developer must conduct a study to define the floodway and BFE in Zone A (2)  EC required prior to forming/pouring lowest floor and when construction is completed </t>
  </si>
  <si>
    <t>Aransas County requires new construction to be elevated in the SFHA - 18" for new structures and 6" for accessory buildings.</t>
  </si>
  <si>
    <t xml:space="preserve">(1) Developer must establish BFE in Zone A. (2) Developer must mitigate all fill placed in floodway. (3) EC is required prior to framing/pouring lowest floor, when construction is completed and prior to CO. One (1) CFM on staff </t>
  </si>
  <si>
    <t>Lakeway</t>
  </si>
  <si>
    <t>(1) EC required prior to pouring lowest floor; when structure is complete; and prior to CO (2) City has FEMA approved all-hazard and Flood Mitigation Plans</t>
  </si>
  <si>
    <t>Galveston County</t>
  </si>
  <si>
    <t>Matagorda County</t>
  </si>
  <si>
    <t>Lancaster</t>
  </si>
  <si>
    <t>San Angelo</t>
  </si>
  <si>
    <t>Lowest Floor elevated +1' above BFE on FIRM</t>
  </si>
  <si>
    <t>Playas Lowest floor must be +1' above overflow elevation or BFE whichever is higher. No import of fill is allowed in Playas. This is difficult to enforce. Midland is CRS 8</t>
  </si>
  <si>
    <t>Haslet</t>
  </si>
  <si>
    <t>Lufkin</t>
  </si>
  <si>
    <t>Ballenger</t>
  </si>
  <si>
    <t>Elevation Certificate required before CO</t>
  </si>
  <si>
    <t>Manvel</t>
  </si>
  <si>
    <t>Midlothan</t>
  </si>
  <si>
    <t>(1) Developer must conduct a study, based on fully developed watershed conditions, to define the BFE and floodway in Zione A areas. (2) Detention is required. (3) New construction in Zone X must be elevated a minimum of 1.5 feet above natural grade or above the crown of the nearest street. (4)  EC required prior to forming/pouring lowest floor; when construction is completed and prior to CO.</t>
  </si>
  <si>
    <t xml:space="preserve">(1) Detention is required (2) EC required prior to forming/pouring lowest floor </t>
  </si>
  <si>
    <t>Yoakum</t>
  </si>
  <si>
    <t>Comal County</t>
  </si>
  <si>
    <t>Greenville</t>
  </si>
  <si>
    <t>Canton</t>
  </si>
  <si>
    <t xml:space="preserve">(1) Developer must submit a study establishing floodplain and floodway boundaries and BFE in Zone A (2) EC required before forming/pouring lowest flooor; after construction and prior to CO. </t>
  </si>
  <si>
    <t>Westlake</t>
  </si>
  <si>
    <t>City 
or 
County Name</t>
  </si>
  <si>
    <t>Brownwood</t>
  </si>
  <si>
    <t>Carmine</t>
  </si>
  <si>
    <t>Member of TCRFC</t>
  </si>
  <si>
    <t>Gainsville</t>
  </si>
  <si>
    <t>Parker County</t>
  </si>
  <si>
    <t>Colorado County</t>
  </si>
  <si>
    <t>TFMA</t>
  </si>
  <si>
    <t>Texas Floodplain Management Association</t>
  </si>
  <si>
    <t>CLOMR</t>
  </si>
  <si>
    <t>Conditional Letter of Map Revision</t>
  </si>
  <si>
    <t>LOMR</t>
  </si>
  <si>
    <t>Letter of Map Revision</t>
  </si>
  <si>
    <t>HEC RAS</t>
  </si>
  <si>
    <t>Hydrologic Engineering Center (U S Army Corps of Engineers)</t>
  </si>
  <si>
    <t>Floodplain administrator requires +2 feet on all new subdivisions</t>
  </si>
  <si>
    <t>Hunt County</t>
  </si>
  <si>
    <t>Benbrook</t>
  </si>
  <si>
    <t>Dickinson</t>
  </si>
  <si>
    <t>Georgetown</t>
  </si>
  <si>
    <t>PE</t>
  </si>
  <si>
    <t>Hydrologic Engineering Center River Analysis System</t>
  </si>
  <si>
    <t xml:space="preserve">EC or report must be submitted by a PE demonstrating  permit complience. </t>
  </si>
  <si>
    <t>Saginaw</t>
  </si>
  <si>
    <t>Seagoville</t>
  </si>
  <si>
    <t>2005 Survey conducted by John Ivey, PE, CFM and Roy Sedwick, CFM, including initial findings by Charlie Hastings, PE, CFM</t>
  </si>
  <si>
    <t>Paradise</t>
  </si>
  <si>
    <t>Kemp</t>
  </si>
  <si>
    <t>New NFIP Community</t>
  </si>
  <si>
    <t>Collingsville</t>
  </si>
  <si>
    <t>Port Arthur</t>
  </si>
  <si>
    <t>Richardson</t>
  </si>
  <si>
    <t>San Marcos</t>
  </si>
  <si>
    <t>Sunset Valley</t>
  </si>
  <si>
    <t>City required drainage review by CFM for all subdivision proposals. City is CRS Class 7 but lower class is pending.. City is a FEMA Cooporative Technical Partner (CTP). Two (2) CFM's on staff.</t>
  </si>
  <si>
    <t>(1) Developer must conduct a study to establish BFE and floodway boundary (2) City requires mitigation of all fill placed in floodplain and floodway (3) Manufactured homes may not be placed in the 100-year floodplain (4) No rise certification required for floodway development (5) Detention is required (6) New construction in Zone X must be elevated a minimum of 1' above BFE or crown of nearest street or closest BFE (7) EC required when construction is completed and prior to CO. (8) All sanitary sewer manholes must be bolted and sealed 1' above BFE (9) Structures crossing the floodplain must be sized to carry the 100-year flood discharge. (10) Permit violations carry $500/day fine (11) Two (2) CFM's on staff (12) Conroe is CRS 7</t>
  </si>
  <si>
    <t xml:space="preserve">(1) new construction must be elevated 1' above BFE. (2) Developer must submit a study showing BFE and floodway in Zone A areas based on fully developed conditions. Study must also show "no rise". (3) Detention is required to mitigate development. (4) EC is required prior to forming/pouring lowest floor; after construction is completed and prior to CO. (5) New Plats must show BFE for all lots in floodplain. (6) County is CRS 8. (7) Three CFM's on staff. </t>
  </si>
  <si>
    <t>Live Oak</t>
  </si>
  <si>
    <t>Live Oak is CRS 7</t>
  </si>
  <si>
    <t xml:space="preserve">(1) New construction in Zone AE must be elevated a minimum of +1' BFE (2) New construction in Zone X (shaded and unshaded) must be elevated a minimum of 1.5' abve natural grade or crown of the nearest street. (3) Developer must conduct a study to define BFE and Floodway in Zone A. (4) Detention is required for new construction. (5) EC is required prior to forming/pouring lowest floor and after structure is completed. </t>
  </si>
  <si>
    <t>Terrell</t>
  </si>
  <si>
    <t>LCRA</t>
  </si>
  <si>
    <t>Lower Colorado River Authority</t>
  </si>
  <si>
    <t>TCRFC</t>
  </si>
  <si>
    <t>Texas Colorado River Floodplain Coalition</t>
  </si>
  <si>
    <t>GLO</t>
  </si>
  <si>
    <t>Texas General Land Office</t>
  </si>
  <si>
    <t>NFIP</t>
  </si>
  <si>
    <t>National Flood Insurance Program</t>
  </si>
  <si>
    <t>San Jacinto Co.</t>
  </si>
  <si>
    <t>Crowley</t>
  </si>
  <si>
    <t>(1) City has posted FIRM's and Preliminary DFIRM's on website in GIS format (2) EC required when construction is completed.</t>
  </si>
  <si>
    <t>Collin County</t>
  </si>
  <si>
    <t>Kaufman County</t>
  </si>
  <si>
    <t>(1) In Zone A, developer must conduct a study to define the floodway and BFE. (2) Detention may be required to mitigate the impacts of a proposed project. (3) EC required prior to forming/pouring lowest floor; after structure is complete and prior to CO. (4) Three CFMs on staff</t>
  </si>
  <si>
    <t xml:space="preserve">(1) Developer must conduct a study to define the BFE and detention may be required. (2) New construction in Zone X must be elevated a minimum of 1.5 feet above natural grade or above the crown of the nearest street. (3)  EC required for all new construction regardless of Zone and prior to forming, when structure is completed and before CO. (4) Missouri City is CRS 7 (4) City utilizes NAVD 1988 for EC's and new construction.  </t>
  </si>
  <si>
    <t>Nassau Bay is CRS 7</t>
  </si>
  <si>
    <t xml:space="preserve">(1) No development is allowed in platted Zone A areas. (2) Developer must conduct a study showing NAI resulting from the proposed development (3) Detention is required (4) Developers must designate Zone A areas on Plats and designate Zone A areas as building set back areas (5) EC required prior to forming/pouring lowest floor and when construction is completed </t>
  </si>
  <si>
    <t>Charlotte</t>
  </si>
  <si>
    <t>(1) Hillshire Village enforces HCFCD detention requirements. (2) Hillshire Village is part of the HGAC Mitigation Plan</t>
  </si>
  <si>
    <t>Stafford</t>
  </si>
  <si>
    <t xml:space="preserve">(1) Critical Facilities must be elevated 3' above the BFE or to the 500-year flood elevation whichever is higher. </t>
  </si>
  <si>
    <t>Harker Heights</t>
  </si>
  <si>
    <t>Nacogdoches</t>
  </si>
  <si>
    <t>Highland Park</t>
  </si>
  <si>
    <t>National Geological Vertical Datum (1929)</t>
  </si>
  <si>
    <t>ASFPM</t>
  </si>
  <si>
    <t>Association of State Floodplain Managers</t>
  </si>
  <si>
    <t>FPS</t>
  </si>
  <si>
    <t>Feet per Second (i.e.floodway velocity)</t>
  </si>
  <si>
    <t>Cubic Feet per Second (i.e.stream discharge)</t>
  </si>
  <si>
    <t>In Zone X, new construction must be elevated 1.0' above natural garde or crown of nearest street. EC required 1)before construction begins, 2)when construction is complete and  3) before CO. County-wide detention requirements by HCFCD. Bellaire is CRS Class 8</t>
  </si>
  <si>
    <t>Haltom City</t>
  </si>
  <si>
    <t>City has initiated a major HMGP acquisition project to remove a mobile home park from the floodway.</t>
  </si>
  <si>
    <t>2013 Survey conducted by John Ivey, PE, CFM, Roy Sedwick, CFM and Mike Segner, CFM (Jan 2013-May 2013)</t>
  </si>
  <si>
    <t>Polk County</t>
  </si>
  <si>
    <t>Harrison County</t>
  </si>
  <si>
    <t xml:space="preserve">(1) Lowest floor must be elevated +1' BFE based on fully developed conditions (2) Detention is required to mitigate development in SFHA. (3) EC required before CO is issued. (4) Pre Development peak flows must be maintained. Downstream assessment is required using a 10% zone of influence. </t>
  </si>
  <si>
    <t xml:space="preserve">(1) Developer must submit a study defining both the BFE and floodway based on fully developed conditions.(2) EC required prior to forming/pouring lowest floor and when structure is completed. </t>
  </si>
  <si>
    <t>Uvalde</t>
  </si>
  <si>
    <t>Johnson County</t>
  </si>
  <si>
    <t>Kerr County</t>
  </si>
  <si>
    <t xml:space="preserve">(1) Developer must conduct a study to define the BFE in Zone A areas. (2) EC required when construction is completed </t>
  </si>
  <si>
    <t>City recently revised the ordinance to require new construction to be elevated a minimum of 2' above BFE</t>
  </si>
  <si>
    <t>Calhoun County</t>
  </si>
  <si>
    <t>EC required when construction is completed</t>
  </si>
  <si>
    <t>Fairview</t>
  </si>
  <si>
    <t>Henderson County</t>
  </si>
  <si>
    <t>Athens</t>
  </si>
  <si>
    <t>Gun Barrell City</t>
  </si>
  <si>
    <t>Maybank</t>
  </si>
  <si>
    <t>Payne Springs</t>
  </si>
  <si>
    <t>Star Harbor</t>
  </si>
  <si>
    <t>Log Cabin</t>
  </si>
  <si>
    <t>Malakoff</t>
  </si>
  <si>
    <t>Brownsboro</t>
  </si>
  <si>
    <t>Seven Points</t>
  </si>
  <si>
    <t>2010 Survey conducted by John Ivey, PE, CFM, Roy Sedwick, CFM and Leon Curtis, PE, CFM (Apr-Jun 2010)</t>
  </si>
  <si>
    <t xml:space="preserve">(1) Developer is required to conduct a study to define BFE anf floodway in Zone A. (2) Detention is required (3) In Zone X, new development must be elevated 1' above natural ground or curb of nearest street. (4) EC is required prior to forming/pouring lowest floor, when structure is completed and prior to CO </t>
  </si>
  <si>
    <t>NAI</t>
  </si>
  <si>
    <t>CBRA</t>
  </si>
  <si>
    <t>Highland Village</t>
  </si>
  <si>
    <t>(1) Developer is required to conduct a study to define BFE in Zone A. (2) Proposed development in the floodway must include a H&amp;H study proving no (0.0') increase in the BFE's. (3) Detention is required (4) EC is required prior to forming/pouring lowest floor and when structure is completed.(5) New bridges and culverts must pass fully developed flows with 1' freeboard.</t>
  </si>
  <si>
    <t>Freeport</t>
  </si>
  <si>
    <t xml:space="preserve">(1) Developer must establish floodplain and BFE in Zone A (2) EC required when structure is completed and prior to CO (3) two CFMs on staff </t>
  </si>
  <si>
    <t>(1) Critical Facilities that cannot be located outside the 500-year floodplain must be elevated a minimum of +3' above the BFE (2) EC can only be prepared by a RPLS</t>
  </si>
  <si>
    <t>Smith County</t>
  </si>
  <si>
    <t>(1) Developer is required to conduct a study to define the existing conditions and fully developed conditions BFE and floodway in Zone A (2) New construction in Zone X must be elevated 12 inches above NG in Zone X Shaded and 12 inches above NG in Zone X Unshaded (3) EC required prior to forming/pouring lowest floor; when structure is completed; and prior to CO.(4) Levee certification effort is underway</t>
  </si>
  <si>
    <t>Pearland is CRS 7</t>
  </si>
  <si>
    <t>Pflugerville</t>
  </si>
  <si>
    <t>(1) Developer is required to conduct a study to define BFE and floodway in Zone A. (2) Detention is required (3) EC is required prior to forming/pouring lowest floor; when structure is completed; and prior to CO.</t>
  </si>
  <si>
    <t>Addison</t>
  </si>
  <si>
    <t>Kennedale</t>
  </si>
  <si>
    <t>Pantego</t>
  </si>
  <si>
    <t>Dalworthington Gardens</t>
  </si>
  <si>
    <t>Sherman</t>
  </si>
  <si>
    <t>Hillshire Village</t>
  </si>
  <si>
    <t>(1) New construction must be elevated a minimum of 2' above BFE. (2) Developer must conduct a study to establish the BFE and floodway in Zone A based on existing watershed conditions (3) No fill in floodway without mitigation. (4) In Zone X new construction must be elevated 2' above natural grade or crown of nearest street (5) EC required prior to framing/pouring lowest floor.</t>
  </si>
  <si>
    <t>Pinehurst</t>
  </si>
  <si>
    <t>Nederland</t>
  </si>
  <si>
    <t xml:space="preserve">(1) mitigation required for fill placed in floodplain and floodway (2) EC required prior to forming/pouring lowest floor and prior to CO </t>
  </si>
  <si>
    <t>La Marque</t>
  </si>
  <si>
    <t xml:space="preserve">Commissioners Court is evaluating an 2012 ordinance that incorporated higher standards (freeboard)  </t>
  </si>
  <si>
    <t>Bandera County</t>
  </si>
  <si>
    <t>Bexar County</t>
  </si>
  <si>
    <t>Hillsboro</t>
  </si>
  <si>
    <t>Jamacia Beach</t>
  </si>
  <si>
    <t>(1) In Zone X (shaded) - new development must be 18 in. above natural grade or 12 in. above crown of nearest street (2) In Zone X (unshaded) new development must be 18" above crown of nearest street. (3) EC required before framing/pouring lowest floor and after construction is complete. (4) No development permittted in the Floodway (5) City has FEMA approved all-hazard and Flood Mitigation Plans.</t>
  </si>
  <si>
    <t>2012 Survey conducted by John Ivey, PE, CFM, Roy Sedwick, CFM and Mike Segner, CFM (Jan 2012-Apr 2012)</t>
  </si>
  <si>
    <t>(1) Developer must establish BFE and floodway boundary in Zone A (however the only Zone A areas are unpopulated) (2) Detention is required (3) City requires Elevation Certificate prior forming/pouring lowest floor; when construction is completed and prior to CO. (4) San Marcos is CRS 7; Four (4) CFM's on staff</t>
  </si>
  <si>
    <t>Van Zant County</t>
  </si>
  <si>
    <t xml:space="preserve">(1) EC is required when construction is completed and prior to CO (2) New Ordinance 4/18/2011  </t>
  </si>
  <si>
    <t>Q100</t>
  </si>
  <si>
    <t>DEM</t>
  </si>
  <si>
    <t>Elevation Certificate (FEMA form)</t>
  </si>
  <si>
    <t>LOMA</t>
  </si>
  <si>
    <t>Letter of Map Amendment</t>
  </si>
  <si>
    <t>LOMC</t>
  </si>
  <si>
    <t>Letter of Map Change</t>
  </si>
  <si>
    <t>Texas Division of Emergency Management (Texas)</t>
  </si>
  <si>
    <t>TDEM</t>
  </si>
  <si>
    <t>See TDEM - Texas Division of Emergency Management (Texas)</t>
  </si>
  <si>
    <t>BRA</t>
  </si>
  <si>
    <t>Brazos River Authority</t>
  </si>
  <si>
    <t>LAG</t>
  </si>
  <si>
    <t>Lowest Adjacent Grade</t>
  </si>
  <si>
    <t>HAG</t>
  </si>
  <si>
    <t>Highest Adjacent Grade</t>
  </si>
  <si>
    <t>ESA</t>
  </si>
  <si>
    <t>Endangered Species Act</t>
  </si>
  <si>
    <t>(1) All new construction must have a freeboard of 1.5 feet - above BFE in SFHA, above nearest adjacent BFE in shaded X zone, and 1.5' above highest natural grade or crown of street in X zone. (2) ECs are required at all 3 stages. (3) City is a no-rise community. (4) Cut and fill mitigation (grading) plan required. (4)  Cumulative substantial improvements/damage over a 10-year period. (5) League City is a class 6 in CRS. (6) City has 9 CFM's on staff</t>
  </si>
  <si>
    <t>(1) Developer must conduct a study, based on fully developed watershed conditions, to define BFE and floodway in Zone A (2) Detention is required (3) EC is required prior to forming/pouring lowest floor; when construction is completed and prior to CO (4)All new construction and substantial improvements of residential and commerical structures have the lowest floor including basement elevated to two 2 feet above the base flood elevation (5) Development fee of $200 is required</t>
  </si>
  <si>
    <t>*see notes</t>
  </si>
  <si>
    <t>Seguin</t>
  </si>
  <si>
    <t xml:space="preserve">(1) Developer must conduct a study to identify BFE and floodway in Zone A. (2) New construction in Zone X Shaded must be elevated a minimum of 2 feet above NG or nearest street. (3) Detention is required except for lots in excess of 1 acre or proof submitted that no negative impact on the existing storm drainage system (4) Floodway setback is required for new development (5) Builders required to submit a Lot Grading Plan as part of permit request. (6) Survey or EC is required prior to pouring lowest floor of new construction. (7) EC required when structure is completed and prior to CO. (8) As Built sealed by a RPLS is required when structure is completed </t>
  </si>
  <si>
    <t>Burleson is CRS 7</t>
  </si>
  <si>
    <t>Webb County</t>
  </si>
  <si>
    <t xml:space="preserve">(1) Developer must conduct a study to define the BFE and detention may be required. (2) New construction in Zone X (shaded) must be elevated a minimum of 2 feet above natural grade or above the crown of the nearest street. (3)  EC required prior to forming or pour lowest floor, when structure is completed and before CO.   </t>
  </si>
  <si>
    <t>(1) No windows, doors or lighting in structures with level below BFE; (2) Elevation Certificates required prior to forming/pouring lowest floor, when construction is completed and prior to CO. (3) Developer is required to perform a study and define BFE in Zone A. (4) Pre-FIRM structures below BFE cannot be enlarged (footprint) even if not substantual improvement. (5) Fill must be compacted to 95% Proctor. (6)Two CFMs on staff</t>
  </si>
  <si>
    <t>Jefferson County</t>
  </si>
  <si>
    <t>Martindale</t>
  </si>
  <si>
    <t>Sanger</t>
  </si>
  <si>
    <t>Weatherford</t>
  </si>
  <si>
    <t>Willis</t>
  </si>
  <si>
    <t>(1) Developer must conduct a study and determine fully developed floodplain, floodway and BFE in Zone A (2) 1:1 Compensatory storage required for ant SFHA development (3) no increase in flood heights and no more than 5% increase in velocity on adjacent properties. If there is an increase, discharges must be detained on-site until requirement is achieved (4) Developer must mitigate downstream impacts of development (5) Elevation Certificate required when structure is completed and prior to CO (6) Arlington enforces 25% damage as substantially damaged (7) Arlington is CRS 7 (8) Six (6) CFM's on staff</t>
  </si>
  <si>
    <t>SFR</t>
  </si>
  <si>
    <t>Single Family Residential</t>
  </si>
  <si>
    <t xml:space="preserve">(1) Two feet of freeboard is required (2) In Zone A, developer must conduct a study to define the BFE and floodway based on existing and fully developed conditions (3) Developer must provide detention and mitigate downbstream impacts (4) In Zone X new development must be elevated a minimum of 2' above natural grade or above the crown of the nearest street whichever is higher </t>
  </si>
  <si>
    <t>(1) Developer must conduct a study, based on fully developed watershed conditions, to define the BFE and Floodway (2) Detention is required. (3) New construction in Zone X must be elevated a minimum of 1' above natural grade or above the crown of the nearest street (4) EC required prior to forming/pouring lowest floor; when construction is completed and prior to CO. (3) One CFM on staff</t>
  </si>
  <si>
    <t>(1) In Zone A the Developer must conduct a study to define the BFE and to ensure conveyance of fully developed flows (2) Detention or mitigation required for fill placed in floodplain/floodway. (3) EC required when structure is completed and prior to CO (4) Engineering study required showing no adverse impacts to adjacent tracts. (5) City adopted City of Austin Drainage Criteria Manual requiring conveyance of fully-developed 1% storm in drainage easements when drainage areas is greater than 64 acres.</t>
  </si>
  <si>
    <t>Taylor Lake Village is CRS 10</t>
  </si>
  <si>
    <t xml:space="preserve">(1) Developer must conduct a study, based on fully developed watershed conditions, to identify BFE and Floodway boundary in Zone A. (2) Developer must mitigate all fill placed in floofplain and floodway. (3) Both onsite and regional detention required (4) Developer must setback from Floodway boundary and mitigate downstream impacts (5) EC is required before forming/pouring lowest floor; when construction is completed; and prior to CO. (6) County withholds public utility connections until structure is compliant with FP development requirements (7) Four (4) CFM's on staff </t>
  </si>
  <si>
    <t>(1) Developer must conduct a study and determine BFE and floodway boundary in Zone A (2) In Zone X, new construction must be elevated a minimum of 18" above natural grade or crown of nearest street. (3) New development must provide detention. (4) Elevation Certificates are required when structure is completed and before CO.</t>
  </si>
  <si>
    <t xml:space="preserve">Residential requirement only - per Ordinance.  City Council adopted Zone AE as floodway, and is not allowing development in floodway. </t>
  </si>
  <si>
    <t>Burnet County</t>
  </si>
  <si>
    <t>Ingleside</t>
  </si>
  <si>
    <t>Highland Haven</t>
  </si>
  <si>
    <t>Hutto</t>
  </si>
  <si>
    <t xml:space="preserve">(1) Developer must conduct a study to establish the BFE in Zone A areas (2) Developer must mitigate downstream impacts (3) Form board survey required before lowest floor is poured (4) EC is required when construction is completed and prior to CO (5) Geotechnical report and engineering foundation design is required for new structures in SFHA. (6) County is CRS 10  </t>
  </si>
  <si>
    <t>(1) New construction in SFHA must be setback from floodway boundary (2) Development in Zone X must be elevated a minumum of 1' above NG and above the crown of the nearest street (3)</t>
  </si>
  <si>
    <t>Medina County</t>
  </si>
  <si>
    <t>(1) Developer is required to conduct a study to define BFE and floodway in Zone A. (2) Detention is required (3) Development in Zone X must be elevated a minimum of 12" above NG. (4) EC is required prior to forming/pouring lowest floor; when structure is completed; and prior to CO.</t>
  </si>
  <si>
    <t>Little Elm</t>
  </si>
  <si>
    <t xml:space="preserve">(1) Developer must conduct a study to define BFE in Zone A prior to permit (2) EC is required prior to forming/pouring lowest floor and prior to CO. </t>
  </si>
  <si>
    <t>(1) Developer must establish floodway and BFE in Zone A (2) Onsite Detention is required. (3) Developer must mitigate any downstream impacts (4) Development in Zone X must be elevated a minimum of +1' above NG or crown of nearest street (5) EC required before forming/pouring lowest floor, when construction is complete and prior to CO.</t>
  </si>
  <si>
    <t>(1) Developer must conduct a study to identify BFE and Floodway boundary in Zone A (2) In Zone X, new construction must be elevated 1.5' above natural grade or crown of nearest street. (3) EC required: before construction begins; when forms are in place (but before pour); after foundations complete; and prior to CO (4) No Rise certificate required for Floodway development</t>
  </si>
  <si>
    <t>(1) In Zone A the Developer must conduct a study to define the BFE and Floodway.  EC required when structure is completed.</t>
  </si>
  <si>
    <t>Point Blank</t>
  </si>
  <si>
    <t xml:space="preserve">(1) Developer must conduct a study to define BFE and Floodway in Zone A.  (2)  EC is required prior to forming/pouring lowest floor and prior to CO. </t>
  </si>
  <si>
    <t>Shephard</t>
  </si>
  <si>
    <t>Cold Spring</t>
  </si>
  <si>
    <t xml:space="preserve">(1) City requires mitigation of all fill placed in floodplain and floodway (2) Detention is required (4) EC required prior to forming/pouring lowest floor </t>
  </si>
  <si>
    <t xml:space="preserve">(1) Developer must conduct a study to define BFE and Floodway in Zone A.  (2) No fill is allowed in floodplain or floodway without mitigation (NAI) (3) Onsite and regional detention required (4) Developer must setback from Floodway boundary and mitigate downstream impacts (5) Engineering study required to show no rise in BFE due to development (6) Development in Zone X must be elevated a minimum of 2' above NG or above the crown of the nearest street (7) EC is required prior to forming/pouring lowest floor, when construction is completed and prior to CO. </t>
  </si>
  <si>
    <t>(1) Developer must conduct a study, based on fully developed wathershed conditions, to establish BFE and Floodway in Zone A areas (2) Both onsite and regional detention required to mitigate development impacts (3) Developer must setback from Floodway boundary and mitigate downstream impacts. (4) Ec required prior to placement/pouring lowest floor</t>
  </si>
  <si>
    <t xml:space="preserve">(1) Developer must conduct a study to define BFE in Zone A (2) On site detention and setback from floodway boundary required. (3) Areas around Lake Livingston in Zone A requires EC. (4) County permits are withheld until EC has been submitted. (5) Electric service cannot be purchased until County has determined if property is in SFHA (6) Polk County has 1 CFM on staff. </t>
  </si>
  <si>
    <t xml:space="preserve">Galveston </t>
  </si>
  <si>
    <t xml:space="preserve">(1) Developer must establish BFE in Zone A. (2)  EC is required prior to framing/pouring lowest floor, when construction is completed and prior to CO. </t>
  </si>
  <si>
    <t>Hitchcock</t>
  </si>
  <si>
    <t xml:space="preserve">(1) Developer must conduct a study to define BFE in Zone A. (2) City must comply with HCFCD higher standard requirements (3) No fill in floodplain or floodway without mitigation. (3) New construction in Zone X must be elevated a minimum of 1.0' above natural grade or crown of nearest street. (4) EC is required before framing/pouring lowest floor; when construction is completed; and prior to CO. </t>
  </si>
  <si>
    <t>Royce City</t>
  </si>
  <si>
    <t>(1) Developer must conduct a study to define BFE and Floodway in Zone A for both existing and fully developed conditions. (2) Detention is required for new construction. (3) EC is required prior to forming/pouring lowest floor; when construction is completed and prior to CO.</t>
  </si>
  <si>
    <t>2014 Survey conducted by TFMA using Survey Monkey (Jan 2014-Aug 2014)</t>
  </si>
  <si>
    <t>Raymondville</t>
  </si>
  <si>
    <t>(1) Development in Zone X must be elevated 0.5' above top of curb or above crown of nearest street. (2) EC's required during construction with form board survey and prior to CO. (3) Manufactured homes must be elevated 2' above BFE (4) City adopted IBC (5) Stormwater detention is required to mitigate development impacts</t>
  </si>
  <si>
    <t>Palestine</t>
  </si>
  <si>
    <t xml:space="preserve">Kaufman </t>
  </si>
  <si>
    <t xml:space="preserve">(1) Developer must conduct a study to define the floodway and BFE in Zone A (2) Detention is required to mitigate the impacts of a proposed project   </t>
  </si>
  <si>
    <t>Grimes County</t>
  </si>
  <si>
    <t xml:space="preserve">(1) Developer must conduct a study to define the floodway and BFE in Zone A based on fully developed watershed conditions. (2) Detention is required to mitigate the impacts of a proposed project (3) Development in Zone X must be elevated a minimum of 1.5' above NG and above the crown of the nearest street (4) EC required prior to forming/pouring lowest floor and when construction is completed </t>
  </si>
  <si>
    <t xml:space="preserve">(1) Designated channel reaches have additional reqirements of +2', +3' and +4' above BFE. (2) New construction in shallow flooding areas (Zone AH and AO) must be elevated +1' above depth number or BFE. (3) EC are required prior to forming/pouring lowest floor and Prior to issuing a CO. (4) Detention is required to mitigate the impact of development. College Station is CRS 7. City has five (5) CFM's on staff. </t>
  </si>
  <si>
    <t xml:space="preserve">(1) Developer must conduct a study to define BFE in Zone A. (2) Onsite and regional Detention is required for new construction. (3) Developer must offset from Floodway boundary and mitigate downstream impacts (4) No fill is allowed in floodplain or floodway without mitigation. (5) In Zone X new construction must be elevated to street level (6) EC is required prior to forming/placement of lowest floor and prior to CO. LFA is a CFM. </t>
  </si>
  <si>
    <t>Brenham</t>
  </si>
  <si>
    <t>Santa Fe</t>
  </si>
  <si>
    <t xml:space="preserve">(1) Developer must conduct a study to define BFE and floodway in Zone A. (2)  Detention is required (3) EC required when construction is completed and prior to CO </t>
  </si>
  <si>
    <t>Lamarque</t>
  </si>
  <si>
    <t>Travis County</t>
  </si>
  <si>
    <t xml:space="preserve">(1) Developer must establish BFE in Zone A. (2) Developer must mitigate all fill placed in floodway. (3) Development in Zone X must be elevated a minimum of 1' above NG and crown of nearest street (4) EC is required when construction is completed and prior to CO.  </t>
  </si>
  <si>
    <t xml:space="preserve">Live Oak County </t>
  </si>
  <si>
    <t>Stephenville</t>
  </si>
  <si>
    <t>Randall County</t>
  </si>
  <si>
    <t xml:space="preserve">(1) In Zone A, developer must conduct a study to define the floodway and BFE. (2) Detention is required to mitigate the impacts of a proposed project. (3) EC required prior to forming/pouring lowest floor; when construction is completed and prior to CO </t>
  </si>
  <si>
    <t xml:space="preserve">(1) Developer must establish BFE and floodway in Zone A. (2) Detention required - Developer must mitigate all fill placed in SFHA and floodway. (3)  EC is required prior to forming/pouring lowest floor, when construction is completed and prior to CO. One (1) CFM on staff </t>
  </si>
  <si>
    <t>Gillespie County</t>
  </si>
  <si>
    <t>Lampasses County</t>
  </si>
  <si>
    <t>CRS Rating</t>
  </si>
  <si>
    <t xml:space="preserve">(1) Developer must conduct a study to define BFE in Zone A. (2) No fill in floodplain or floodway without mitigation (detention). (3)Setback from floodway boundary required </t>
  </si>
  <si>
    <t>Tyler County</t>
  </si>
  <si>
    <t xml:space="preserve">(1) Developer must establish BFE and floodway in Zone A. (2) Developer must mitigate downstream impacts (3)  EC is required prior to forming/pouring lowest floor and prior to CO. </t>
  </si>
  <si>
    <t xml:space="preserve">(1) In Zone A, the Developer is required to conduct a study to define BFE and floodway. (2) Detention is required (3) Development in Zone X must be elevated 2' (Shaded X) and 1.5' (Unshaded X) (4) EC is required prior to forming/pouring lowest floor, when construction is completed and prior to CO </t>
  </si>
  <si>
    <t>(1) No rise allowed in floodway/floodplain. (2) In Zone A, Developer must define Floodplain and Floodway if 3 acreas or 20 lots. (3) New structures in Zone X and any structure within 200' of SFHA must be elevated 2.5' above BFE or 18" above crown of nearest street whichever is higher. (4) EC required when structure is completed and before CO.  Denton is CRS Class 6.</t>
  </si>
  <si>
    <t xml:space="preserve">(1) In Zone A, the Developer is required to conduct a study to define BFE and floodway. (2) Detention is required (3) EC is required prior to forming/pouring lowest floor, when construction is completed and prior to CO.  </t>
  </si>
  <si>
    <t xml:space="preserve">(1) Developer must conduct a study to define the floodway and BFE in Zone A (2)  EC required prior to forming/pouring lowest floor, when construction is completed and prior to CO </t>
  </si>
  <si>
    <t>Celina</t>
  </si>
  <si>
    <t xml:space="preserve">(1) In Zone A Developer cost conduct a study, based on fully developed watershed conditions, to define BFE and Floodway before permit (2) Fill placed in floodplain/floodway must be mitigated. (3) On site detention required, floodway setback and mitigation of downstream impacts (4) New structures in Zone X must be elevated 1.5' X shaded and 1' X unshaded above natural grade or crown of nearest street.(5)  EC required prior to forming/pouring lowest floor and when structure is completed and prior to CO. </t>
    <phoneticPr fontId="0" type="noConversion"/>
  </si>
  <si>
    <t>See notes</t>
    <phoneticPr fontId="0" type="noConversion"/>
  </si>
  <si>
    <t>(1) Developer must mitigate fill placement. (2) Onsite detention required (3) EC required prior to forming/placing lowest floor and prior to CO (3) Biggest problem is power company connecting unpermitted development</t>
    <phoneticPr fontId="0" type="noConversion"/>
  </si>
  <si>
    <t xml:space="preserve">(1) Developer must conduct a study to define BFE and Floodway in Zone A. (2) Detention is required for new construction. (3)  EC is required when construction is completed and prior to CO. </t>
  </si>
  <si>
    <t>(1) New construction in Zone X must be elevated 24 inches above NG in Zone X Shaded and 18 inches above NG in Zone X Unshaded (2) EC required when structure is completed. (3) Major HMGP buyout project underway on Boliver Peninsula</t>
  </si>
  <si>
    <t>Saledo</t>
  </si>
  <si>
    <t>Newton County</t>
    <phoneticPr fontId="0" type="noConversion"/>
  </si>
  <si>
    <t>City building FPM program</t>
    <phoneticPr fontId="0" type="noConversion"/>
  </si>
  <si>
    <t xml:space="preserve">(1) Developer must conduct a study to define BFE in Zone A. (2) No fill in floodplain or floodway without mitigation (detention). (3) New construction in Zone X must be elevated a minimum of 1.0' above natural grade or crown of nearest street. (4) EC is required before framing/pouring lowest floor and prior to CO. </t>
  </si>
  <si>
    <t xml:space="preserve">(1) Developer is required to conduct a study to define BFE and floodway in Zone A based on fully developed watershed conditions. (2) Detention is required (3) EC is required when structure is completed and prior to CO </t>
    <phoneticPr fontId="0" type="noConversion"/>
  </si>
  <si>
    <t>Alice</t>
    <phoneticPr fontId="0" type="noConversion"/>
  </si>
  <si>
    <t>Kendall County</t>
  </si>
  <si>
    <t>(1) Lubbock has many Playa Lakes floodplains that must be treated as lakes not riverene floodways The lowest floor of new construction must be a minimum of 1' above crown of nearest street. In playa lake areas: new development must be elevated (a) a minimum of 1' above the BFE; (b) a minimum of 2' above the lake overflow or (c) a minimum of 1' above the 500-year level if the playa does not overflow during the 500-year event (2) Developer must conduct a study to establish new BFE's in Zone A's (3) In established subdivisions new construction must be elevated a minimum of 1' above BFE (3) In new subdivisions construction must be elevated a minimum of 0.5' based on fully developed watershed conditions (4) (5) City requires NAI regarding floodways = 0.0000'rise (5) In Zone X new development must be elevated a minimum of 1' above natural grade or above the crown of the nearest street  6) Drainage analysis, based on fully developed watershed conditions, is required for all new development (7) EC required before forming/pouring lowest floor and prior to CO. (8) Biggest problems are: SI/SD determinations;  educating citizens and defending poor FIRM's.</t>
    <phoneticPr fontId="0" type="noConversion"/>
  </si>
  <si>
    <t>(1) The City requires a hydraulic analysis on all new development. (2) The City requires on-site detention. (3) In Zone X new construction must be elevated a minimum of 1.5' above natural grade or above the crown of the nearest street, whichever is higher.</t>
    <phoneticPr fontId="0" type="noConversion"/>
  </si>
  <si>
    <t>(1) EC required prior to forming/pouring lowest floor and when construction is completed (2) Biggest problem is large unstudied areas with no BFE's or floodways.</t>
    <phoneticPr fontId="0" type="noConversion"/>
  </si>
  <si>
    <t>Selma</t>
  </si>
  <si>
    <t>Harlingen</t>
  </si>
  <si>
    <t>(1) Developer must submit a study, based on fully developed watershed conditions, establishing floodplain and floodway boundaries and BFE in Zone A (2) On-site detention is required to mitigate development (3) No development is allowed in the designated floodplain</t>
    <phoneticPr fontId="0" type="noConversion"/>
  </si>
  <si>
    <t>(1) In Zone A the developer must submit a study, based on fully developed watershed conditions, showing BFE and Floodway. (2) No development allowed in the floodway(3) Developer must mitigate downstream impacts (4) EC requiredwhen construction is completed and prior to issuing CO.(5) Three (3) CFM's in PW department</t>
    <phoneticPr fontId="0" type="noConversion"/>
  </si>
  <si>
    <t>1 see notes</t>
    <phoneticPr fontId="0" type="noConversion"/>
  </si>
  <si>
    <t>(1) City has Zone V areas where no fill is allowed (2) EC is required prior to forming/pouring lowest floor and when construction is completed.(2) Biggest problem is completing a CAV</t>
    <phoneticPr fontId="0" type="noConversion"/>
  </si>
  <si>
    <t>(1) Onsite detention is required for new construction. (2) No fill is allowed in floodplain or floodway without mitigation. (3) EC is required priorforming/pouring lowest floor, when construction is complete and prior to CO. (4) Biggest problem is hurricanes</t>
    <phoneticPr fontId="0" type="noConversion"/>
  </si>
  <si>
    <t>(1) In Zone A developer must conduct a study to define BFE and floodway (2) One foot above the base flood elevation (BFE) for properties within the floodplain -Zone AE and (3) one foot above the centerline or crown of the neighboring street for properties outside the floodplain - Zone X. (4) Detention is required for any development of property with more than 1 acre in size to mitgate the impact of fill/development.(5) City follows Harris County Flood Control District’s Design Criteria manual requiring on-site and regional detention and mitigation of downstream impacts. (6) EC required prior to framing/pouring lowest floor; when construction is completed; and prior to CO.(7) EC is also required in all Zone X areas. (8) Pasadena has 4 CFM's on staff. (9) Biggest problem is lack of funding to mitigate floodprone properties</t>
    <phoneticPr fontId="0" type="noConversion"/>
  </si>
  <si>
    <t>(1) Developer is required to conduct a study to define the existing conditions and fully developed conditions BFE and floodway in Zone A (2) New construction in all zones must be elevated aminimum of 12" above curb (3)Both on-site and regional  detention is required (4) Developer must offset from floodway boundary and mitigate downstream impacts (5) City has fully developed conditions models and all future development must be outside fully developed floodplain (6) In Zone X (unshaded) new development must be elevated a minimum of 12" above natural garde, crown of nearest street or 24" above fully developed BFE, whichever is higher (7) Biggest problems are: low water crossings, undersized culverts/bridges and older homes in SFHA</t>
    <phoneticPr fontId="0" type="noConversion"/>
  </si>
  <si>
    <t>(1) Developer must conduct a study and determine BFE and floodway boundary in Zone A (2) Elevation Certificates are required when structure is completed and before CO.</t>
    <phoneticPr fontId="0" type="noConversion"/>
  </si>
  <si>
    <t>(1) In Zone A developer must conduct a study to define BFE and floodway (2) On-sirte detention is required (3 )Development in Zone X must be elevated 1' above natural grade or crown of nearest street (3) EC is required when construction is completed and prior to CO (4) Biggest problem is unpermitted development</t>
    <phoneticPr fontId="0" type="noConversion"/>
  </si>
  <si>
    <t>(1) Developer must conduct a study, based on fully developed watershed conditions, and determine BFE and floodway boundary in Zone A (2) Onsite and regional detention is required (3) Elevation Certificates are required prior to forming/pouring lowest floor; when structure is completed and before CO. (4) Biggest problem is development in SFHA and floodway property buyouts</t>
    <phoneticPr fontId="0" type="noConversion"/>
  </si>
  <si>
    <t xml:space="preserve">(1) City has successfully acquired flood prone properties using HMGP (2) Kemah evaluating if detention is feasible being a coastal community. </t>
    <phoneticPr fontId="0" type="noConversion"/>
  </si>
  <si>
    <t>(1) In Zone A developer must conduct a study, based on fully developed watershed conditions, and define the BFE and floodway (2) On-site detention is required (3) Fine is $2,000/day for non complience</t>
    <phoneticPr fontId="0" type="noConversion"/>
  </si>
  <si>
    <t>Leon Valley</t>
    <phoneticPr fontId="0" type="noConversion"/>
  </si>
  <si>
    <t>Regugio County</t>
    <phoneticPr fontId="0" type="noConversion"/>
  </si>
  <si>
    <t>Rockport</t>
    <phoneticPr fontId="0" type="noConversion"/>
  </si>
  <si>
    <t>Schertz</t>
    <phoneticPr fontId="0" type="noConversion"/>
  </si>
  <si>
    <t>Communities submitting surveys in 2016 for the first time</t>
    <phoneticPr fontId="0" type="noConversion"/>
  </si>
  <si>
    <t>Austin County</t>
    <phoneticPr fontId="0" type="noConversion"/>
  </si>
  <si>
    <t>Belton</t>
    <phoneticPr fontId="0" type="noConversion"/>
  </si>
  <si>
    <t>Dayton</t>
    <phoneticPr fontId="0" type="noConversion"/>
  </si>
  <si>
    <t>Ellis County</t>
    <phoneticPr fontId="0" type="noConversion"/>
  </si>
  <si>
    <t>Holiday Lakes</t>
    <phoneticPr fontId="0" type="noConversion"/>
  </si>
  <si>
    <t>Village of the Hills</t>
    <phoneticPr fontId="0" type="noConversion"/>
  </si>
  <si>
    <t>Hunter's Creek Village</t>
    <phoneticPr fontId="0" type="noConversion"/>
  </si>
  <si>
    <t>Rockwall</t>
    <phoneticPr fontId="0" type="noConversion"/>
  </si>
  <si>
    <t>Refugio County</t>
    <phoneticPr fontId="0" type="noConversion"/>
  </si>
  <si>
    <t>Waxahachie</t>
    <phoneticPr fontId="0" type="noConversion"/>
  </si>
  <si>
    <t>2016 Survey conducted by TFMA using Survey Monkey (July 2016-August 2016) 107 surveys received via Survey Monkey</t>
    <phoneticPr fontId="0" type="noConversion"/>
  </si>
  <si>
    <t>(1) New development must be elevated a minimum of +2' above BFE based on both current and fully developed watershed conditions. (2) Developer must conduct a study, based on fully developed watershed conditions, and determine BFE in Zone A; (3) On-site compensatory storage required along with floodway setback and mitigation of downstream impacts (4) County enforces "cumulative damage over the life of the structure" treshold for substantial damage.  (5) Elevation Certificates are required prior to framing and when construction is completed. (6) One acre minimum lot size with buildable area outside SFHA (7) Floodplain must be preserved as open space, drainage easement or other defined area that limits impact (8) Drainage study required to define detention needed to prevent adverse impact and mitigate downstream impacts (9) Bastrop County is CRS Class 8. (9) LFA is a CFM and County has 4 CFM's on staff.</t>
    <phoneticPr fontId="0" type="noConversion"/>
  </si>
  <si>
    <t xml:space="preserve">(1) In Zone A, the Developer is required to conduct a study to define BFE based on fully developed watershed conditions. (2) City requires NAI - Detention and mitigation of downstream impacts (3) Drainage plan required before permit in  Zone X to determine elevation requirements (4) Biggest problem is erosion </t>
    <phoneticPr fontId="0" type="noConversion"/>
  </si>
  <si>
    <t>(1) Developer must conduct a study to define BFE and Floodway in Zone A.  (2) No fill is allowed in floodplain or floodway without mitigation (NAI) (3) Onsite and regional detention required (4) Developer must mitigate downstream impacts and setback from  floodway boundary (5)  EC is required prior to forming/pouring lowest floor, when construction is completed and prior to CO. (6) Biggest problem is maintenance of culverts and channels in residential areas.</t>
    <phoneticPr fontId="0" type="noConversion"/>
  </si>
  <si>
    <t>(1) In Zone A, developer must conduct a study, based on fully developed watershed conditions, to define the BFE. (2) Developer  is required to mitigate downstream impacts of a proposed project. (3) EC required prior to forming/pouring lowest floor; when construction is completed and prior to CO (4) Biggest problem is educating local elected officials of the need to adopt higher (more stringent) standards to mitigate flood risks</t>
    <phoneticPr fontId="0" type="noConversion"/>
  </si>
  <si>
    <t xml:space="preserve">(1) In Zone A, the Developer is required to conduct a study, based on fully developed watershed conditions, to define BFE. (2) Detention is required in new subdivisions (3) EC is required when construction is completed and before CO is issued. (4) Permits are required for all development to determine compliance (5) Biggest problem is mapping and permitting homes destroyed adject to Blanco River (record flood) </t>
    <phoneticPr fontId="0" type="noConversion"/>
  </si>
  <si>
    <t>Jackson County</t>
    <phoneticPr fontId="0" type="noConversion"/>
  </si>
  <si>
    <t>(1) Developer must conduct a study to identify BFE and Floodway boundary in Zone A. (2) Developer must mitigate downstream impacts. (3) Onsite detention required (4) Developer must setback from Floodway boundary  (5) EC is required before forming/pouring lowest floor; when construction is completed; and prior to CO. (6)Biggest problem is no inlets</t>
    <phoneticPr fontId="0" type="noConversion"/>
  </si>
  <si>
    <t>MPO/Colleen Russell</t>
    <phoneticPr fontId="0" type="noConversion"/>
  </si>
  <si>
    <t xml:space="preserve">(1) Developer must  mitigate downstream impacts (2) Detention is required. (3)  EC required when construction is completed and prior to CO. (4) City developed Drainage Criteria Manual.(5) Biggest problem is flash flooding </t>
    <phoneticPr fontId="0" type="noConversion"/>
  </si>
  <si>
    <t xml:space="preserve">(1) Developer must conduct a study to define BFE and floodway in Zone A prior to permit (2) Floodway setback is required (2) On site detention and setback from Floodway is required  (3) In Zone X the County recommends elevating 18" to 24" above the crown of the nearest road (3) EC is required prior to forming/pouring lowest floor; when construction is completed; and prior to CO. </t>
    <phoneticPr fontId="0" type="noConversion"/>
  </si>
  <si>
    <t>Biggest issue: Letting communities know that developers must mitigate impact to TxDOT Facilities. TxDOT has the right to control developers' outfall onto ot across TxDOT ROW. TxDOT's rules follow Title 43 of Texas Administrative Code.</t>
    <phoneticPr fontId="0" type="noConversion"/>
  </si>
  <si>
    <t xml:space="preserve">(1) Developer must conduct a study to define BFE and Floodway in Zone A. (2) Detention and mitigating downstream impacts is required for new construction. (3)  EC is not required (4) Biggest problem is building or rebuilding on vacant lots and fences in SFHA </t>
    <phoneticPr fontId="0" type="noConversion"/>
  </si>
  <si>
    <t xml:space="preserve">San Patricio County requires all development, regardless of zone, to be elevated a minimum of 18" above NG. (1) Developer must conduct a study, based on fully developed watershed conditions, to define BFE and Floodway in Zone A . (2) Detention is required for new construction. (3) Developer must setback from Floodway and mitigate downstream  impacts (NAI) upstream and downstream. (4) Development in Zone X must be elevated a minimum of 18" above NG or the crown of the nearest street  (5) EC is required  when construction is completed and prior to CO. (6) Biggest problem is citizen compliance with Court Orders </t>
    <phoneticPr fontId="0" type="noConversion"/>
  </si>
  <si>
    <t>(1) University Park is a fully developed community (must tear down something to build anything new). (2) There is a maximum impermeable surface limit per lot regulation.(3) In all zones new development must match grade of adjacent properties.(4) On site detention required and developer must mitigate downstream (offsite) impacts and setback from Floodway (5) EC required prior to forming/pouring lowest floor; when construction is complete and prior to CO (6) City has installed a Collapsible dam structure (7) Biggest problem is undersized storm sewers and localized flooding</t>
    <phoneticPr fontId="0" type="noConversion"/>
  </si>
  <si>
    <t xml:space="preserve">(1) Developer must conduct a study to identify the BFE in Zone A. (2) Developer must mitigate all fill placed in floofplain and floodway. (3) Detention and setback from Floodway is required for new construction (4) EC is required before forming/pouring lowest floor; when construction is completed; and prior to CO. (6) City requires dedication of floodplain 75' from channel centerline (7) Biggest problem is the out of date 1980 FIRM </t>
    <phoneticPr fontId="0" type="noConversion"/>
  </si>
  <si>
    <t xml:space="preserve">(1) New construction must be elevated the higher of +1' existing conditions or +1' fully developed conditions. (2) Developer must conduct a study to establish floodway and BFE based on both existing and fully developed conditions. (3) EC required prior to forming/pouring lowest floor; when construction is complete and prior to CO. (4) A 6% City Storm Water Management surcharge added to water/sewer bills. </t>
    <phoneticPr fontId="0" type="noConversion"/>
  </si>
  <si>
    <t xml:space="preserve">(1)  Developer must conduct a study to identify the BFE in Zone A. (2) New construction in Zone X must be +1' above curb or adjacent grade whichever is higher. (2) Detention required to mitigate fill/development (3) Developer must mitigate downstream impacts  and setback from Floodway boundary (4)City limits cumulative impact requiremen tby ordinance (5)   Drainage plan required for new development that meets Wharton County Drainage Criteria (6) EC required prior to forming; when structure is completed and prior to CO. (7) Wharton has FEMA approved all hazards and Flood Mitigation plans.(8) Biggest problem is substantial improvement of structures below BFE </t>
    <phoneticPr fontId="0" type="noConversion"/>
  </si>
  <si>
    <t>(1) new construction must be elevated +2 feet in zone AE and +0.5 feet above surrounding grade in Zone X (3) Study required to define BFE and floodway in Zone A areas (4) EC required prior to forming/pouring lowest floor and when new construction is completed. (5) Developer's engineer required to certify adequate drainage capacity is available or provide detention.</t>
    <phoneticPr fontId="0" type="noConversion"/>
  </si>
  <si>
    <t>2017 Survey conducted by TFMA using Survey Monkey (March 2017-April 2017) 49 surveys received via Survey Monkey</t>
    <phoneticPr fontId="0" type="noConversion"/>
  </si>
  <si>
    <t>2018 Survey conducted by TFMA using Survey Monkey (Feb 2018-April 2018) XXX surveys received via Survey Monkey</t>
  </si>
  <si>
    <t>Communities submitting surveys in 2018 for the first time</t>
  </si>
  <si>
    <t>CDBG</t>
  </si>
  <si>
    <t>Community Development Block Grant (HUD)</t>
  </si>
  <si>
    <t>(1) Developer must submit a study to define BFE and floodway in Zone A prior to permit (2) Both residential and non residential structures must be elevated a minimum of 24 inches above BFE. (3) Onsite detention required (4) Manufactured homes can only be placed in existing manufactured home parks or subdivisions (5) EC required when construction is complete  and prior to CO (6) Conctruction in AO/AH zones must be at depth specified or +3' is no depth specified. (7) Matagorda County DD#1 must review and approve major drainageways, detention and outfalls (8) The lowest adjacent grade to foundations must fall 6" in first 1' from foundations (9) City has FEMA approved all hazards and Flood Mitigation Plans (10) Biggest problem : Preliminary DFIRMs are now 7 years old. (11) Permanent metal storage containers  (conex boxes) prohibited in SFHA. Temporary use up to 180 days if designed to withstand 10 psi uplift.</t>
  </si>
  <si>
    <t>(1) No more buyouts because City cannot manage any more vacant lots. (2) Elevation Certificates required prior to pouring slab, after construction and before CO.(3) Mobile homes not permitted outside MH Parks or MH Subdivisions  (4) Mobile Homes must be elevated +1.5' above BFE (5) Biggest problem is fsubstantual damage</t>
  </si>
  <si>
    <t>2'</t>
  </si>
  <si>
    <t>(1) Developer must conduct a study to define BFE and Floodway in Zone A areas.  (2) In Zone AO, new structures must be +2 feet above depth number (i.e.in Zone AO 1' - new structure must be elevated to +3') (3) No development in floodway without No-Rise Certificate, (4) Detention is required using iSWM criteria with no increase of peak flow under the 2-year, 25-year and 100-year condition, (5) If applicable, EC required at time of foundation forms and EC is always required when construction is completed, (6) New Critical Facilities (hospitals and fire stations) are prohibited within the 500-year floodplain and must be elevated +3' above BFE (7) Engineered fill and erosion/scour protection required for compacted fill beyond foundation and buffer required for structures adjacent streams (8) Non residential in Zone AE must be elevated +2 above the BFE for floodproofed, (9) No new lots in SFHA without buildable area outside SFHA, (10) Park dedication requirement of floodplain where each acre of flooway fringe counts as 1/2 acre toward park requirement, (11) Floodway area accepted for park dedication but does not receive park dedication credit.(12) City has Stormwater Utility Fee (13) Problem is remapping impacted structures</t>
  </si>
  <si>
    <t xml:space="preserve">(1) Developer must conduct a study, based on fully developed conditions, to determine the BFE and Floodway boundary in Zone A prior to permit (2) Onsite detention required (3)Developer must mitigate downstream impacts (4)  EC's required prior to forming/pouring lowest floor; when structure is completed: and prior to CO (5) Biggest problem is training and compliance </t>
  </si>
  <si>
    <t>(1) In Zone A new development must be 2' above highest natural ground (2) Detention may be required (3) Developer must mitigate downstream impacts and set back from Floodway boundary (3) Drainage plan required for all commercial projects, structures over 5,000 SF and in Zone X when fill exceeds 20 loads per acre (4) No rise certification required for floodway development. (5)EC required prior to forming or pouring lowest floor, a dn when construction is complete (6) Biggest problem i Pre FIRM structures (7) Drainage District approval required for development</t>
  </si>
  <si>
    <t>(1) City enforces a true "no rise" floodway and no fill allowed in floodway regardless of engineering analysis. No-Rise certification must be signed, sealed and dated by a PE (2) Developer must conduct a study, based on fully developed conditions, to define BFE and floodway in Zone A (3)  Detention and Floodway setback is required in Zone AE (4) Permits are required for both Floodplain and Septic Tanks. (5) EC required prior to forming/pouring lowest floor and when construction is completed. (6) Biggest problem: Undersized major drain</t>
  </si>
  <si>
    <t>(1) "No rise" study required for Zone AE development (2) Study required to define BFE  in Zone A before a permit will be issued. (3) Detention required to mitigate development. (4) Developer must mitigate downstream impacts of proposed development (5) New construction in Zone X (shaded and unshaded) must be elevated 1' +2% above natural garde or crown of nearest street. (6) EC required after construction is completed and prior to CO. (7) Floodplain issues in the County located in the City's ETJ are regulated by the City (8) Biggest problem is construction in Floodway</t>
  </si>
  <si>
    <t>(1)County requires "no rise" for floodway development (2) No mobile homes allowed in Zone V (3) EC required when construction is completed (4) Biggest problem is insurance companies writing policies for non compliant structures</t>
  </si>
  <si>
    <t>(1) Developer must conduct a study in Zone A to establish BFE and Floodway (2) Floodway setback required for new development (3) New development in Zone X must be elevated a minimum of 18 inches above top of curb.(4) EC is required when structure is completed and prior to CO. (5) Biggest problem is keeping development out of Floodway</t>
  </si>
  <si>
    <t>(1) Zero (0') rise in Floodway. (2) Developer must conduct a study, based on fully developed watershed conditions, to determine BFE and floodway in Zone A;  (3) New development must provide detention. (4) Elevation Certificate is required before pouring/placing lowest floor, and before CO  (5) Biggest problem is addressing erosion in channels and maintaining floodplain</t>
  </si>
  <si>
    <t>(1) Developer is required to conduct a study, based on fully developed conditions,  to define BFE and floodway in Zone A. (2) Detention is required (3) Developer must setback fron Floodway and mitigate downstream impacts (4) Biggest problem is non compliant development in the ETJ</t>
  </si>
  <si>
    <t xml:space="preserve">Cedar Hill </t>
  </si>
  <si>
    <t>(1) Developer is required to conduct a study, based on fully developed conditions,  to define BFE and floodway in Zone A. (2) Detention is required (3) Developer must mitigate downstream impacts (4) Grading permit requires in SFHA (5) Biggest problem is out of date FIRMs and no BFE data in Zone A</t>
  </si>
  <si>
    <t xml:space="preserve">(1) Developer is required to conduct a study, based on fully developed conditions, to define BFE in Zone A to establish BFE and floodway. (2) Detention is required (3) Developer must mitigate downstream impacts (4) Biggest problem: No BFE's in Zone A and flooding in Zone X </t>
  </si>
  <si>
    <t>(1) Plats must show floodplain boundaries and BFE's (2) EC required prior to framing and pouring lowest floor, when construction is completed (3) Floodplain Ordinance posted on City website (4) Detention required. (5) EC required for all zones (6) Problem: Mechanical equipment below BFE</t>
  </si>
  <si>
    <t>(1) Drainage plan required with preliminary Plat  (2) Detention is required (3) EC is required prior to forming/pouring lowest floor and when structure is completed (4) City has new Stormwater Utility Fee (5) City's FPM consultant has 2 CFMs on staff (6) Problem: Cost to maintain infrastructure</t>
  </si>
  <si>
    <t>(1) Developer must perform a study, based on fully developed conditions, to define BFE and Floodway in Zone A. (2) Developer must mitigate downstream impacts (3) Regional detention is required for large subdivisions (4) El Paso adopted Drainage Impact Fees to fund drainage projects (5) City is CRS 9 (6) EC required before framing; after construction and before CO. (7) Problem: Cost to improve infrastructure</t>
  </si>
  <si>
    <t>(1) In Zone A, the Developer is required to conduct a study to define BFE and floodway. (2) Detention is required  (3) Problem: No BFE's in Zone A</t>
  </si>
  <si>
    <t>(1) No development is allowed in the floodplain without a no rise study showing no increase in water surface or velocity (2) In Zone A, developer must conduct a study, based on fully developed conditions to define floodplain. (3) No fill is allowed in floodplain or floodway without mitigation (4) In Zone X development must be elevated a minimum of 1' above the curb. (5) Detention is required (5) EC required prior to framing/pouring lowest floor and when construction is completed and prior to CO</t>
  </si>
  <si>
    <t>(1) City inforces "no rise" requirement (2) In Zone A (no BFE) developer must conduct a study to establish BFE. (3) Developer must provide detention and mitigate downstream impacts (4) EC required prior to forming/pouring lowest floor and when construction is complete (5) City requires Corridor Development Certificate compliance prior to developing in Trinity River 100 &amp; 500-yr floodplains (6) Developer must dedicate 100-year fully developed floodplain +10' as a drainage easement (7) Fort Worth has installed a flood warning system (8) EC requirted when consytruction is completed and prior top CO</t>
  </si>
  <si>
    <t xml:space="preserve">(1) Developer must conduct a study to establish the BFE in Zone A before permit (2) Detention required (3) EC required prior to forming/pouring lowest floor, when construction is completed and prior to CO </t>
  </si>
  <si>
    <t xml:space="preserve">(1) Fully-developed BFE and compensatory valley storage required for all development in Rowlett and Spring Creeks.  (2) Developer must conduct a study for to define floodplain and floodway in Zone "A" areas. (3) Detention required for high impact projects. (4) In Zone X all development must be elevated a minimum of 2' above point of positive drainage (5) EC is required when constructuion is completed and prior to CO (6) Compensatory excavation or detention required to meet NAI (7) Developer must mitigate downstream impacts (8) No Manufactured Homes allowed in SFHA (9) Flood study required for all LOMR-Fs </t>
  </si>
  <si>
    <t>(1) Developer must conduct a study, based on fully developed watershed conditions, to define BFE in Zone A (2)On-site and regional detention is required (3) Developer must mitigate downstream impacts (4) Floodway setback required for new construction (5) EC required when construction is completed and prior to CO (6) City enforces CDC development requirements along Trinity River  (7) City is a FEMA Cooporative Technical Partner (CTP). (8) Valley storage must be preserved (9) New mobile homes must be BFE +3' (10) City requires CLOMR to revise floodway and LOMC for all completed projects that remove properties from the floodplain (11 )City enforces free board of +2' on the lowest floor elevation of buildings and +1' free board on parking and paving areas (12) City requires land in SFHA to br dedicated as drainage esements during the platting process (13) Biggest problems are convincing TxDOT to design and construct to city's higher standards and developers filing LOMR's afyer construction is complete</t>
  </si>
  <si>
    <t>(1) Developer must conduct a study to establish BFE's in Zone A (2) Pad elevation must be +1' above BFE (3) In reclaimed areas lowest floor must be +2' above BFE (4) Structures in the SFHA that have flootprint increased greated than 15% are considered substantially improved (5) On site detention is required (6) Biggest problem is Pre-FIRM  structures in SFHA below BFE</t>
  </si>
  <si>
    <t>(1) Developer must conduct a study to define BFE's in Zone A begfore permit  (2) New development must setback from floodway boundary  (3) EC is required prior to forming/pouring lowest floor and  when construction is completed. (4) Biggest problem: massive Zone A areas without BFE's</t>
  </si>
  <si>
    <t xml:space="preserve">(1) Developer must conduct a study to define both the BFE and floodway prior to permiting development in Zone A (2)new construction and substantial improvement in SFHA must be elevated +2' above BFE (3) +3.0 feet to lowest horizontal member in floodway (2) no fill is allowed in floodplain or floodway without mitigation (NAI) (3) both on site and regional detention is required (4) In Zone A the lowest floor must be +6' above NG (5) In Zone AO the lowest floor must be +3' above the depth number (6) EC is required prior to framing/pouring lowest floor, when construction is completed and prior to CO (7) Critical facilities must be elevated a minum of 3' above 500-year flood elevation  (8) No fill allowed in Zone AE and new structures must be on piers or open wall foundations (9) HCFCD is a FEMA Cooperative Technical Partner </t>
  </si>
  <si>
    <t>See notes</t>
  </si>
  <si>
    <t xml:space="preserve">(1) New Construction must be +2' above Fully Developed BFE in all studied areas and +1' in unstudied areas.(2) Developer must conduct a study and define fully developed BFE and FW in Zone A. (3) Detention is required and developer must mitigate downstream impacts  </t>
  </si>
  <si>
    <t>(1) New construction must be elevated on piling or piers (2) No fill allowed in SFHA (3) EC required prior to framing/pouring lowest floor, when construction is complete and prior to CO (4) Biggest problem is Fre-FIRM structures below BFE</t>
  </si>
  <si>
    <t xml:space="preserve">(1) Developer must conduct a study to define BFE in Zone A (2) Newly created parcels developed after August 14, 2012 must elevate to two feet above BFE. Septic systems are not allowed in floodplain for new subdivisions after this date. Septic system permits may not be issued until floodplain requirements are met per on-site sewage facility Order. (3) EC is required when construction is completed.(4) Biggest problem is large number of uninsured structures in improvished areas. </t>
  </si>
  <si>
    <t>(1) Developer must conduct a study based on fully developed conditions to define the floodway and BFE in Zone A (2)  EC required prior to forming/pouring lowest floor and when construction is completed (3) Developer must mitigate downstream impacts (4) EC required prior to forming/pouring lowest floor, when construction is completed and prior to CO (5) Biggest problem is educating the public.</t>
  </si>
  <si>
    <t xml:space="preserve">(1) Developer must conduct a study to define the floodway in Zone A (2) Detention is required to mitigate the impacts of a proposed project (3) Developer must mitigate downstream impacts (4) Development in Zone X must be elevated above fully developed BFE (5) EC required prior to CO (6) City is creating a Storm Water Utility (7) City has adopted both iSWM and SWMP (7) Biggest problem is a lack of plan to mitigate floodprone structures.  </t>
  </si>
  <si>
    <t>(1) No rise allowed in Floodway (2) Detention is required (3) EC required prior to forming/pouring lowest floor (2) Biggest problem is enforcement</t>
  </si>
  <si>
    <t>(1) Developer must conduct a study to define the floodway and BFE in Zone A based on fully developed watershed conditions. (2) Developer must mitigate downstream impacts and setback from Floodway boundary (3) EC required prior to framing/pouring lowest floor and when cosnstruction is complete  (4) H&amp;H study required to replace large culverts (5) Biggest problem is building without a permit</t>
  </si>
  <si>
    <t xml:space="preserve">(1) In Zone A, developer must conduct a study to define the BFE and map drainage areas greater than 100 acres (2) Detention required to mitigate the impacts of a proposed project. (3) Detention is required for all commercial development in SFHA (4) LOMR required for subdivisions in SFHA (5) EC required before framing/p[ouring lowest floor and after structure is complete (6) Biggest problem is Pre FIRM structures in Floodplain and Floodway </t>
  </si>
  <si>
    <t xml:space="preserve">(1) Developer must conduct a study to define the floodway and BFE in Zone A based on fully developed watershed conditions. (2) Detention is required to mitigate the impacts of a proposed project (3) Detention required and developer must mitigate downstream impacts and setback from Floodway boundary (4) EC required prior to framing/pouring lowest floor, after construction is complete and prior to CO (5) Biggest problem is lack of funding </t>
  </si>
  <si>
    <t>(1) Developer must conduct a study to define BFE and Floodway in Zone A. (2) Detention is required for new construction. (3) Developer must dedicate floofplain as drainage ROW (4) Zone AE must be dedicated as a Drainage R.O.W.for new development and if the property is being platted. (5) City requires 100 year design for storm piping and street capacity. (6) EC is required when construction is completed and prior to CO. (7) Biggest problem is maintenance issues on privately owned floodplains and single family subdivisions</t>
  </si>
  <si>
    <t xml:space="preserve">Liberty  </t>
  </si>
  <si>
    <t xml:space="preserve">(1) Developer must conduct a study to define the Floodway in Zone A. (2) Detention is required for new construction. (3) Developer must provide detention and mitigate downstream impacts (4)  EC is required prior to framing/pouring lowest floor, when construction is completed and prior to CO. (5) Biggest problem is educating the public </t>
  </si>
  <si>
    <t>Leander</t>
  </si>
  <si>
    <t>(1) Developer must conduct a study, based on fully developed wathershed conditions, to establish BFE in Zone A areas (2) Developer must construct detention, mitigate downstream impacts and setback from Floodway boundary (3) Biggest problem is educating the public</t>
  </si>
  <si>
    <t>(1) Developer must conduct a study, based on fully developed watershed conditions, to define the BFE in Zone A areas (2) City has FEMA approved Flood and all-hazards Mitigation Plans (3) City has developed a Repetitive Loss Plan.(4) EC is required prior to forming/pouring lowest floor (5) City requires erosion setback adjacent to channels (6) City has adopted the NCTCOG iSWM Drainage Criteria Manual (7) Earthen channels must be constructed with 1' freeboard for 100-year flood flow and have 4:1 erosion setback brom bottom of channel (minimum of 10' set back from top of bank) (8) Detention is required to mitigate any fill in floodplain and floodway (9)CLOMR required for fill in Floodway  (10) City has successfully acquired nine properties using acquisition funding (11) Ultimate development studies completed on all FEMA channels in the City. (12) EC required for subdivisions that have fginish floors designated on Plat(13) Biggest problems are upgrading infrastructure and dealing with TxDOT regarding drainage design standards</t>
  </si>
  <si>
    <t>(1) New development must be elevated a minimum of +2' above BFE. (2) No development allowed in the Floodway without an engineering study showing 0.00' rise (3) in Zone A the developer must conduct a study to define the BFE and Floodway before permit issued. As a minimum the new development must be 2' above natuiral grade. (4) +1' Freeboard required within unaccredited Town of Matagorda Levee  (5) Developer must setback from Floodway boundary (6) EC required before forming/pouring lowest floor, when structure is completed and prior to final electric connection (7) Piling and breakaway wall certification required for construction in Zone VE (8) County has adopted cumulative substantial improvement ordinance requiring cumulative for a minimum of 5 years. (9) County has FEMA approved all-hazards and Flood Mitigation plans. (10) Problem is educating the public</t>
  </si>
  <si>
    <t>McLennan County</t>
  </si>
  <si>
    <t>(1) Developer must conduct a study, based on fully developed watershed conditions, to define the BFE prior to permit in Zone A. (2) Detention is required (3) Developer must mitigate downstream impacts (4) EC required when construction is complete (7) Problem is studies by universities and others that do not agree with FEMA/FIS</t>
  </si>
  <si>
    <t>Melissa</t>
  </si>
  <si>
    <t xml:space="preserve">(1) Developer must conduct a study to define BFE and floodway in Zone A prior to permit (2) On-site detention is required for new construction. (3) Developer must mitigate downstream impacts (4) 18" Freeboard required in all zones (4) EC is required prior to forming/pouring lowest floor and when construction is completed. (5) Biggest problem is County has numerous unstudied streams </t>
  </si>
  <si>
    <t>(1) Developer must conduct a study, based on fully developed watershed conditions, to define the BFE and floodway. (2) Detention is required (3) Developer must mitigate downstream impacts and setback fro Floodway boundary (4) EC is required prior to forming/pouring lowest floor, when construction is completed and prior to CO (7) Problem is new development in Zone X</t>
  </si>
  <si>
    <t>(1) Developer must conduct a study to define BFE and Floodway in Zone A.  (2) Detention is required (3) EC is required prior to framing/pouring lowest floor, when construction is completed and prior to CO (3) Biggest problem is unpermitted development throughout the county</t>
  </si>
  <si>
    <t>(1) Developer must conduct a study to define BFE in Zone A before permit is issued (2) FF must be 2.0' above BFE. (3) CLOMR/LOMR required for all Zone "A" floodplain, subdivisions 5 acres and larger located in Zone "AE", and subdivisions with any proposed improvements in the floodway.  (4) A separate ordinance governs Little Bear Creek which specifies no rise in ultimate BFE.  (5) Developer must provide onsite detention and mitigate downstream impacts (6) In Zone X lowest floor must be 1' above curb at CL of lot or 1.5' above BFE whichever is higher (7) Two Elevation Certificates are required during construction - (1) with form board survey and (2) prior to issuance of CO.  (8) Biggest problems is waiting for the RAMPP Team to release the new FIS/FIRMs. They have been pending for 4+ years</t>
  </si>
  <si>
    <t xml:space="preserve">(1) Developer must conduct a study to define the BFE and Floodway (2) Detention is required (2) EC is required prior to forming/pouring lowest floor and when construction is completed (3) Biggest problem is substantial improvements to Pre-FIRM structures  </t>
  </si>
  <si>
    <t>(1)  Developer must conduct a study to establish both BFE and floodway in Zone A areas (2)  Detention is required to mitigate development.(3) Developer must mitigate downstream impacts. (4) Development in Zone X must be elevated a minimum of 1' above NG and above the crown of the nearest street (5) EC required after construction is completed and prior to CO. (6) Biggest problems are determining the BFE for unnumbered A zones in already developed areas and localized floofdng</t>
  </si>
  <si>
    <t xml:space="preserve">(1) Developer must conduct a study and define the BFE and flooway in Zone A (2) Onsite detention required (3)  EC required prior to forming/pouring lowest floor, when structure is completed and prior to CO (5) biggest problem is education of developers and public </t>
  </si>
  <si>
    <t>(1) Developer must conduct a study to define BFE and Floodway in Zone A. (2) Detention is required for new construction. (3)  EC is required prior to forming/pouring lowest floor, when construction is completed and prior to CO. (4) Biggest problem is staffing</t>
  </si>
  <si>
    <t>Port Aransas</t>
  </si>
  <si>
    <t>(1) City is a Zone V community (2) EC required before framing/pouring lowest floor and prior to CO (3) Biggest problem is hurricanes</t>
  </si>
  <si>
    <t>(1) Developer must conduct a study to define BFE in Zone A.(2)Developer must mitigate downstream impacts (3) Detention may be required (4 )Manufactured homes must be elevated +2' above fully developed BFE (5) City has adopetd IBC 2015 (6) Fence permits required. Fences not allowed in Floodway and restricted in SFHA (7) Developetr must setback from floodway boundary (8) City regulates overflow at low point in lots. (9) No rise in BFE is allowed (10) EC is required when construction is completed and prior to CO (11) Biggest problems are redeveloping with existing drainage problems; undersized downstream capacity and channel erosion</t>
  </si>
  <si>
    <t xml:space="preserve">(1) Developer must conduct a study to define BFE and Floodway in Zone A. (2) Detention, mitigation of downstream impacts, and Floodway setback is required for new construction. (3) New construction in Zone X must be elevated a minimum of 1.5' above natural grade or crown of nearest street. (4) Mobil homes must be elevated so that the bottom of horizontal structural members are above BFE (5) EC is required prior to forming/pouring lowest floor, when construction is completed and prior to CO. </t>
  </si>
  <si>
    <t>(1) Detention is required (2) EC required  prior to CO (3) Biggest problems are: transitioning to higher floodplain management srandards; resistance to freeboard requirements ; and historic waterfront structures downtown</t>
  </si>
  <si>
    <t xml:space="preserve">(1) Developer must conduct a study to define BFE and Floodway in Zone A (2) No habitable structures allowed in floodplain (3) Non-residential structures in floodplain and adjacent to floodplain must be elevated +1' above ultimate development BFE (4) Reclamation of floodplain is not allowed when drainage area is greater than 320 acres (5) Ponding depth in parking lots in SFHA cannot exceed 6 inches (6) City acquires Repetitive Loss structures and structures that have been substantial damaged (7) New DFIRMs will show floodplain boundaries based on ultimate development (8) City enforces cumulative building addition and substantial improvements over a 10-year period (9) All development must demonstrate no adverse flooding impact to 2000 feet downstream of development (10) Detention required to mitigate adverse impacts (10) EC required when constructi(on is complete and prior to CO (11)  Biggest problem is regional and localized flooding </t>
  </si>
  <si>
    <t xml:space="preserve">(1) Developer must conduct a study, based on fully developed watershed conditions, to define BFE and floodway in Zone A.(2) City requires onsite detention  (3) EC required prior forming/pouring lowest floor (4) Biggest problem: development encroching on SFHA </t>
  </si>
  <si>
    <t>(1) Developer must conduct a study to define BFE and Floodway in Zone A. (2) Developer must setback from floodway bopundary (3) County requires Elevation Certificate prior forming/pouring lowest floor 94) Biggest problem: CFM needed to administer the program</t>
  </si>
  <si>
    <t>(1) Developer must establish BFE in Zone A  (2) Developer must mitigate downstream impacts and setback from floodway boundary (3) City has adopted cumulitave loss requiremnent (4) City requires Elevation Certificate prior forming/pouring lowest floor; when construction is completed and prior to CO. (4) Biggest problem: City needs feunding for a LFA dedicated to the FPM program</t>
  </si>
  <si>
    <t xml:space="preserve">(1) Developer must conduct a study to define BFE and Floodway prior to permit (2) New construction in Zone X must be elevated a minimum of 1.5' above the adjacent A Zone BFE (2) No fill alllowed in floodway. (3) City requires Elevation Certificates prior forming/pouring lowest floor; when construction is completed and prior to CO. (4) Biggest problem: Pre FIRM structures below BFE </t>
  </si>
  <si>
    <t xml:space="preserve">(1) Developer must conduct a study to define BFE and Floodway in Zone A for both existing and fully developed conditions. (2) Detention is required for new construction. (3) Developer must mitigate downstream impacts and offset from floodway boundary (4) Fences constructed in Floodway must be breakaway and cabled to prevent floating away (5)  EC is required prior to forming/pouring lowest floor; when construction is completed and prior to CO. (6)  City offers FPM training for contractors (7) Biggest problem: substantial improvement to structures in the floodway </t>
  </si>
  <si>
    <t xml:space="preserve">(1) Shoreacers is a coastal community  (2) Non-city structures must be elevated +2' above BFE. (3) City structures and projects must be elevated +3' above BFE. (4) The entire city is either Zone AE or VE and no Zone X areas. (5) City identified a Storm Surge Zone" where no fill without a special permit and structurs must be built to Zone V standards (6) No construction on fill allowed (7) EC required prior to framing/pouring lowest floor; when construction is completed; and prior to CO. </t>
  </si>
  <si>
    <t>(1)  Onsite detention required - No fill in floodplain or floodway without mitigation. (3) Developer must mitigate downstream impacts and setback from the floodway boundary  (4) EC is required prior to forming/pouring the lowest floor, when construction is completed and prior to CO. (5) Biggest problem is politics and backing county staff.</t>
  </si>
  <si>
    <t xml:space="preserve">(1) Developer must conduct a study (existing and fully developed conditions) to define the BFE and floodway in Zone A prior to permit (2) On-site detention is required for new construction. (3) No fill is allowed in SFHA without mitigation (4) No fill allowed in floodway (5) Developer must mitigate downstream impacts of development </t>
  </si>
  <si>
    <t>(1) Developer must conduct a study, based on fully developed watershed conditions to define floodway in Zone A (2) Developer must provide onsite detention and mitigate downstream impacts (3) EC required prioring to framing/pouringb lowest floor (4) Sugarland is a FEMA Cooperative Technical Partner (CTP) (5) Biggest problem: overlapping authority with LID's</t>
  </si>
  <si>
    <t>(1) Work in floodplain may require a engineering study to ensure adjacent property owners won't be affected by construction and/or development in the floodplain.  This is determined on a case by case basis and is applicable to all zones. (2) Strict complience to "no rise" in FW (3) On-site detention and mitigation of downstream impacts is required (4)  EC required when structure is completed. (5) Approval of CRS application is pending (6) Biggest problem is educating developers and citizens on floodplain management and obtaining a permit prior to construction.</t>
  </si>
  <si>
    <t>(1) Developer must conduct a study, based on fully developed watershed conditions, to establish the BFE and floodway in Zone A, (2) No development allowed in the floodway. (3) Drainage study required for Zone X development (4) Developer must provide detenion, mitigate downstream impacts and setback from Floodway (5) Elevation certificate required  prior to CO, (4) Cannot increase velocities above 6 fps.(5) Biggest problem is streambank erosion and flooding in low lying areas</t>
  </si>
  <si>
    <t xml:space="preserve">(1) Developer must conduct a study to define BFE and floodway in Zone A (2) Lowest floor of new construction must be a minimum of 12" above nearest roadway centerline or top of rim of nearest sanitary or storm sewer manhole, whichever is highest. (3) Both on-site and regional detention is required. (4) Developer must setback from Floodway (5) City has adopted flood hazard maps with ponding areas identified in Zone X and new construction in ponding areas must be elevated above the ponding elevation (6) EC required prior to pouring lowest floor, when construction is completed and before CO. (4) City has Impact Fee System (5) </t>
  </si>
  <si>
    <t>(1)  Developer must mitigate downstream impacts (3) EC is required before forming/pouring lowest floor and when construction is completed. (4) Biggest problem is community buyin to floodplain management program and the NFIP</t>
  </si>
  <si>
    <t xml:space="preserve">(1) Developer must establish BFE and floodway in Zone A. (2) Developer must provide onsite detention and mitigate downstream impacts (3)  EC is required prior to CO. (4) Biggest problem is lack of H&amp;H based on fully developed conditions </t>
  </si>
  <si>
    <t>(1) Detention required in new subdivisions.(2) EC required prior to pouring lowest floor and when structure is completed. (3) FP Permits are cross referenced to 911 Addressing. (4) Wharton County has a county wide drainage plan with BFE's established in most Zone A areas (5) County requires a drainage study for all commercial development in SFHA (6) County enforces NAI in Floodway (7)County recommends +18" in Zone X (8) Biggest problem is Hurricane Harvey recovery due to a large number of substantually damaged structures</t>
  </si>
  <si>
    <t>(1) Developer must establish floodway and BFE in Zone A . (2) Developer must mitigate downstream impacts (3) EC required before forming/pouring lowest floor (4) 911 address must be assigned prior to permit. (5) Public Works must verify road culvert size and oversee installation. (6) County requires a PE letter of compliance that the structure was built as per permit (7) County has approved Mitigation Plan. (8) Biggest problem is enforcement</t>
  </si>
  <si>
    <t>Wilson County</t>
  </si>
  <si>
    <t>(1) Developer must conduct a study to identify the BFE in Zone A. (2) Detention and mitigation of downstream impacts is required . (3) Developer must mitigate downstream impacts (4) No criticalk facilities allowed in SFHA and 500-year floodplain  (5) Subdivisions and mobile home parks located in the SFHA must have elevated access roads (6) EC required prior to forming/pouring lowest floor and when construction is complete. (6) Biggest problem is development without a permit</t>
  </si>
  <si>
    <t>(1) Developer must conduct a study based on fully developed conditions to establish BFE and floodplain boundary in Zone A (2) Detention is required in Development Rules and regulations (3) Developer must prevent post development runoff from exceeding predevelopment runoff (4) Maximum allowable increase in BFE is 0.1' in SFHA</t>
  </si>
  <si>
    <t>US Dept of Health</t>
  </si>
  <si>
    <t xml:space="preserve">(1) Requirements apply to hospitals and health care facilities constructed by US Department of Health and Human Services (2) Study required to establish BFE and floodway in Zone A (3) Detention, mitigation of downstream impacts and setback from floodway boundary is required. (4) Evacuation route planning required for each facility (5) EC required prior to forming/pouring lowest floor, when construction is completed and prior to CO (6) Biggest problem is construction in remote area (Zone A without BFE) </t>
  </si>
  <si>
    <t>Meyerland HOA</t>
  </si>
  <si>
    <t xml:space="preserve">2' </t>
  </si>
  <si>
    <t>3 see notes</t>
  </si>
  <si>
    <t>(1) Harris County requirements apply (2) HOA requires development in Zone X to be elevated +2' (5 acres or less) and +3' ( 2 acres or less)</t>
  </si>
  <si>
    <t>Liberty</t>
  </si>
  <si>
    <t>Cedar Hill</t>
  </si>
  <si>
    <t>US Dept Health &amp; Human Services</t>
  </si>
  <si>
    <t>DFIRM</t>
  </si>
  <si>
    <t>Digital Flood Insurance Rate Map</t>
  </si>
  <si>
    <t>FMA</t>
  </si>
  <si>
    <t>Flood Mitigation Assistance (grant program)</t>
  </si>
  <si>
    <t>HMGP</t>
  </si>
  <si>
    <t>Hazard Mitigation Grant Program</t>
  </si>
  <si>
    <t>PA</t>
  </si>
  <si>
    <t>Public Assistance (disaster recovery funding)</t>
  </si>
  <si>
    <t>IA</t>
  </si>
  <si>
    <t>Individual Assistance (disaster recovery)</t>
  </si>
  <si>
    <t>La Grange</t>
  </si>
  <si>
    <t>Montgomery County</t>
  </si>
  <si>
    <t>Village of The Hills</t>
  </si>
  <si>
    <t>Communities submitting surveys in 2019 for the first time</t>
  </si>
  <si>
    <t>None</t>
  </si>
  <si>
    <t>Yes</t>
  </si>
  <si>
    <t>No Adverse Impact (NAI) Requirements (select all that apply)</t>
  </si>
  <si>
    <t>If "Other" selected, please explain:</t>
  </si>
  <si>
    <t>What other floodplain management requirements has your community established?</t>
  </si>
  <si>
    <t>x</t>
  </si>
  <si>
    <t>Elevation form stating slab height</t>
  </si>
  <si>
    <t>E. Other</t>
  </si>
  <si>
    <t>certification by a professional registered engineer or architect is provided, demonstrating that encroachments shall not result in any increase in flood levels during occurrence of the base flood discharge</t>
  </si>
  <si>
    <t>Bexar County allows a rise on owners property but not off of their property.</t>
  </si>
  <si>
    <t>We do not use the floodplain boundary as the floodway.   We allow rise on owners property but not off of owners without permission of other property owners.   We require CLOMR's for modifying the floodplain.</t>
  </si>
  <si>
    <t>2' Freeboard</t>
  </si>
  <si>
    <t>Developer must have an engineer submit a study and engineering plans for no-rise in the BFE before a development permit is issued for work in the floodway.</t>
  </si>
  <si>
    <t>Using FEMA Preliminary FIRM for development before maps are officially adopted.</t>
  </si>
  <si>
    <t xml:space="preserve">Natural buffers encouraged
2' for manufactured homes
</t>
  </si>
  <si>
    <t>Stream channel improvement</t>
  </si>
  <si>
    <t>No additional higher standards</t>
  </si>
  <si>
    <t>No fill is allowed in the regulated floodway, unless it is demonstrated through hydrologic and hydraulic engineering methods that the proposed encroachment would not result in any increase in flood levels within the community during the occurrence of the base flood discharge.</t>
  </si>
  <si>
    <t>We have a Floodplain Ordinance</t>
  </si>
  <si>
    <t xml:space="preserve">Residential structures within 200-feet of the SFHA must meet freeboard and minimum finish floor elevation requirements. </t>
  </si>
  <si>
    <t>Defined in City/County Stormwater Management Plan</t>
  </si>
  <si>
    <t xml:space="preserve">For most cases, fill placed on a property in the floodplain must be either obtained from the floodplain of the same property or the same amount of fill removed from the floodplain of that property. </t>
  </si>
  <si>
    <t xml:space="preserve">Encroachments are prohibited in the adopted regulatory floodway. </t>
  </si>
  <si>
    <t>For any work in the floodplain to be approved developer must show the work will not cause an increase in water surface elevation or velocity</t>
  </si>
  <si>
    <t>The City's Subdivision Design Standards include the following:
100 Year Floodplain Easement Restriction: Construction within the floodplain may not occur. (A request for construction within the floodplain easement must be accompanied with detailed engineering plans and studies indicating that no flooding will result, that no obstruction to the natural flow of water will result; and subject to all owners or the property affected by such construction becoming a party to the request.) Where construction is permitted, all finished floor elevations shall be a minimum of one (1) foot above the 100-year flood elevation as determined by analyzing the ultimate build-out conditions of the entire drainage basin.</t>
  </si>
  <si>
    <t>We do not allow fill in Flood way without mitigation and no rise certification
We do require on site mitigation for commercial development</t>
  </si>
  <si>
    <t>no structure may be connected to utilities unless it is compliant with our Floodplain Ordinance</t>
  </si>
  <si>
    <t>We do require a 2' freeboard requirement using Fully-Developed conditions in the floodplains of Rowlett and Spring Creek only.</t>
  </si>
  <si>
    <t>na</t>
  </si>
  <si>
    <t>None, the minimum FEMA requirements are in our ordinance.</t>
  </si>
  <si>
    <t>Flood Damage Prevention Ordinance</t>
  </si>
  <si>
    <t>Hardin County</t>
  </si>
  <si>
    <t>Zero impact, 24" freeboard in 10 yr floodplain, on site detention for development</t>
  </si>
  <si>
    <t>all permits for anything on a property that falls in a floodplain has to re reviewed by the CFM</t>
  </si>
  <si>
    <t>no requirements as of yet</t>
  </si>
  <si>
    <t>Ordinance, and educating floodplain administrator</t>
  </si>
  <si>
    <t xml:space="preserve">Erosion Control Workshop, distribution of HGAC Streambank Stabilization Guide, Outfall Monitoring and Mapping, outfall reconstruction projects </t>
  </si>
  <si>
    <t>Our county officials will not permit the entire county only those areas in the flood plain; therefore the CFM asked and was granted to right to have all property owners within jurisdictional boundaries of the county, for property that is proposed for development to have an official Determination of Floodplain made through the CFM office.  Basically, the CFM is permitting the entire county, but only few areas are flood plain permitted.</t>
  </si>
  <si>
    <t>No net fill outside floodplain.
Slab height at least 1' above HAG (Highest Adjacent Grade), no matter where the location of the development.</t>
  </si>
  <si>
    <t>detention</t>
  </si>
  <si>
    <t>Required no fill in floodway only, not in floodplain</t>
  </si>
  <si>
    <t>One foot free board and the adoption of LCRA's Quality Management Technical Manual.</t>
  </si>
  <si>
    <t>NA</t>
  </si>
  <si>
    <t>None of these</t>
  </si>
  <si>
    <t>require study to show that the development will not adversely impact neighboring property.</t>
  </si>
  <si>
    <t>catching people before they pour the foundation.</t>
  </si>
  <si>
    <t>Minimum one (1) foot above BFE for new construction, may be higher.</t>
  </si>
  <si>
    <t>18" above BFE against effective FIRM</t>
  </si>
  <si>
    <t>All are mentioned above.</t>
  </si>
  <si>
    <t xml:space="preserve">Our order requires development in the floodplain to have 2' of free board. </t>
  </si>
  <si>
    <t>All FEMA requirements for flood mitigation and prevention and all Stormwater requirements for the protection of the MS4.</t>
  </si>
  <si>
    <t>We require all new developments to have a grading and drainage plan and have it in place before any development is constructed.</t>
  </si>
  <si>
    <t>community is considering enrolling in CRS</t>
  </si>
  <si>
    <t xml:space="preserve">New Construction and substantial improvement of any residential structure, including manufactured
homes, shall have the lowest floor, including basement, elevated 1.5 feet above the base flood
elevation. </t>
  </si>
  <si>
    <t>A site development permit must be submitted and approved by staff prior to any land alteration in the floodplain.</t>
  </si>
  <si>
    <t>New development has some options; on-site detention, off-site detention, or analysis that no adverse impacts to other properties will occur are possibilities. Analysis must be submitted for review for proposed modifications to the floodplain and/or fully developed floodplain; such analysis must examine potential impact to other properties; developer/owner is liable for adverse impacts to other properties.</t>
  </si>
  <si>
    <t xml:space="preserve">Regional detention is under review to complete a master drainage study </t>
  </si>
  <si>
    <t>We are considering adoption of iSWM in some part in order to effectively size and locate detention structures</t>
  </si>
  <si>
    <t>Requiring new studies prior to development</t>
  </si>
  <si>
    <t>Basic requirements.</t>
  </si>
  <si>
    <t>Regional detention is provided on the Office Creek watershed. Onsite detention required if downstream flooding is increased. Velocities cannot exceed 6 fps and where existing velocities exceed 6 fps there can be no increase in velocity.</t>
  </si>
  <si>
    <t>Requiring a Floodplain Construction Permit as well as a Building Permit for all activities impacting a Floodway</t>
  </si>
  <si>
    <t>Mitigate Upstream Impacts</t>
  </si>
  <si>
    <t xml:space="preserve">We have adopted the Preliminary FIRMs and LOMC as the best avilable data to establish BFEs for building permits,  the Preliminary FIRMs can not establish a lower BFE than what is required on the current effictive FIRMs. </t>
  </si>
  <si>
    <t>No construction in the 100 year floodplain</t>
  </si>
  <si>
    <t>A. Onsite Detention
B. Regional Detention</t>
  </si>
  <si>
    <t>A. Onsite Detention
C. Mitigate Downstream Impacts</t>
  </si>
  <si>
    <t>A. Onsite Detention
B. Regional Detention
C. Mitigate Downstream Impacts
E. Other</t>
  </si>
  <si>
    <t>A. Onsite Detention
B. Regional Detention
C. Mitigate Downstream Impacts
D. Setback from Floodway</t>
  </si>
  <si>
    <t>B. Regional Detention
E. Other</t>
  </si>
  <si>
    <t>C. Mitigate Downstream Impacts
E. Other</t>
  </si>
  <si>
    <t>A. Onsite Detention
B. Regional Detention
C. Mitigate Downstream Impacts</t>
  </si>
  <si>
    <t>A. Onsite Detention</t>
  </si>
  <si>
    <t>D. Setback from Floodway</t>
  </si>
  <si>
    <t>C. Mitigate Downstream Impacts</t>
  </si>
  <si>
    <t>A. Onsite Detention
C. Mitigate Downstream Impacts
D. Setback from Floodway</t>
  </si>
  <si>
    <t>A. Onsite Detention
D. Setback from Floodway</t>
  </si>
  <si>
    <t>A. Onsite Detention 
B. Regional Detention
C. Mitigate Downstream Impacts</t>
  </si>
  <si>
    <t xml:space="preserve">B. Regional Detention </t>
  </si>
  <si>
    <t>A. Onsite Detention 
C. Mitigate Downstream Impacts
D. Setback from Floodway</t>
  </si>
  <si>
    <t>A. Onsite Detention
B. Regional Detention
E. Other</t>
  </si>
  <si>
    <t>A. Onsite Detention 
C. Mitigate Downstream Impacts</t>
  </si>
  <si>
    <t>Other</t>
  </si>
  <si>
    <t>No requirement</t>
  </si>
  <si>
    <t xml:space="preserve">Matagorda County Drainage District No. 1 reviews all drainage impacts for new development.  
(f)The design of detention basins shall conform to the following:
(1)The small watershed method for development of hydrographs (H.R. Malcom, A study of Detention in Urban Stormwater Management, Report No. 156 Water Resource Research Institute of the University of North Carolina) shall be used to compute runoff hydrographs for both existing and development conditions. Soil Conservation Service (SCS) methodology may be used to compute excess runoff volume. 
(2)Detention volume calculations shall include routing of developed conditions hydrographs for the five-year, 25-year, and 100-year design storm events through the detention facility. 
</t>
  </si>
  <si>
    <t>0.5' above NG</t>
  </si>
  <si>
    <t>Our Court Order does not include shaded X- future floodplain.  We recommend to elevate but can not require.</t>
  </si>
  <si>
    <t>We request homes be built 8" above finished grade next to home.  If in zone X it is not regulated by the Flood Damage Prevention Court Order.</t>
  </si>
  <si>
    <t>1' plus 2% above the gutter of the street</t>
  </si>
  <si>
    <t>0.5'</t>
  </si>
  <si>
    <t>Not addressed in ordinance</t>
  </si>
  <si>
    <t>1.5' above crown of street</t>
  </si>
  <si>
    <t xml:space="preserve">In unnumbered A zones and zone X, the base flood elevation shall be established through an engineering study, and this data shall be used for requiring the lowest floor elevation to be eighteen (18) inches above the encroached base flood elevation. </t>
  </si>
  <si>
    <t>Zone X is not regulated in Ellis County.</t>
  </si>
  <si>
    <t xml:space="preserve">Zone X is not regulated in Ellis County. </t>
  </si>
  <si>
    <t xml:space="preserve">0 (at or above).  </t>
  </si>
  <si>
    <t>0 (at or above).</t>
  </si>
  <si>
    <t>1' above the lowest point on the lot in the direction of primary drainage.</t>
  </si>
  <si>
    <t>Nearest 100 yr bfe extended into shaded zone x. if nat grade below bfe treated as in 100 yr with ff a min of 18" above bfe</t>
  </si>
  <si>
    <t>no requirements for raising ff</t>
  </si>
  <si>
    <t>no requirement</t>
  </si>
  <si>
    <t>No requirement.</t>
  </si>
  <si>
    <t>No Zone X</t>
  </si>
  <si>
    <t>1' (above grade -- and 1.5' above BFE)</t>
  </si>
  <si>
    <t>The top of the foundation must be 12 inches above the point of discharge form the property.</t>
  </si>
  <si>
    <t>3'</t>
  </si>
  <si>
    <t>Not a requirement</t>
  </si>
  <si>
    <t>3</t>
  </si>
  <si>
    <t xml:space="preserve">Residential - Finsihed floor shall be a minimum of 30â€ above the gutter for curb and gutter streets, 24â€ above the center line of the street for open road  sections, 1â€™ above the base flood elevation for slab on grade, or 1â€™ above the base flood elevation to the lowest girder or floor joist for pier and beam and lowest horizontal structural member of a manufactured home chassis; whichever is greatest. 
Non-Residential - finished floor of any
structure shall be a minimum of 20â€ above the gutter for curb and gutter streets, 12â€ above the center line of the street for open road sections or 1â€™ above the base flood elevation for slab on grade, 1â€™ above the base flood elevation to the lowest girder or floor joist for pier and beam or lowest horizontal structural member of a manufactured building chassis; whichever is greatest. 
</t>
  </si>
  <si>
    <t xml:space="preserve">Residential - Finsihed floor shall be a minimum of 30â€ above the gutter for curb and gutter streets, 24â€ above the center line of the street for open road  sections, 1â€™ above the base flood elevation for slab on grade, or 1â€™ above the base flood elevation to the lowest girder or floor joist for pier and beam and lowest horizontal structural member of a manufactured home chassis; whichever is greatest. 
Non-Residential - finished floor of any
structure shall be a minimum of 20â€ above the gutter for curb and gutter streets, 12â€ above the center line of the street for open road sections or 1â€™ above the base flood elevation for slab on grade, 1â€™ above the base flood elevation to the lowest girder or floor joist for pier and beam or lowest horizontal structural member of a manufactured building chassis; whichever is greatest. </t>
  </si>
  <si>
    <t>at least 2' if no depth number is specified</t>
  </si>
  <si>
    <t xml:space="preserve">TxDOT Austin District </t>
  </si>
  <si>
    <t>aim to design for no potential rise in 100-yr flood elevation and aim for no fill in floodplains</t>
  </si>
  <si>
    <t xml:space="preserve">(1) New construction must be elevated +1' above BFE. (2) Developer most sumbit a study, based on both existing and fully developed conditions, showing BFE and floodway in Zone A. (3) Developer must balance fill with excavation producing no change in BFE in floodway (4) Detention is only required when there is no other alternative (5) New construction in Zone X (shaded and unshaded) must be elevated +1.5' above the flowline of the nearest street.(6) Developer must mitigate downstream impacts of proposed development (7) City is not using Atlas 14 (8) Risk Rating2.0  has not impacted higher standards  (9) EC required prior to forming and pouring lowest floor; after construction; and prior to CO for all structures. </t>
  </si>
  <si>
    <t>B. Compensating for floodplain storage loss by excavating in the floodplain</t>
  </si>
  <si>
    <t xml:space="preserve">C. Mitigate Downstream Impacts
</t>
  </si>
  <si>
    <t>(1) City Code precludes development within the fully developed land-use condition 100-year floodplain. Conditional exceptions include: 1) Within Central Business District,  2 feet above  fully developed BFE, and  2) Minimum freeboard of 1 foot above fully developed BFE in all other areas. (2)  All development must demonstrate no adverse flooding impact (0.00' ise and no loss in floodplain storage volume); mitigation typically achived by on-site or regional detention ponds. (3) City uses fully developed watershed condition floodplain for regulating all subdivision platting and building construction. (4) City adopted the IBC and the IRC (except Plumbing)  with reference to ASCE 24. (5) City requires cumulative building addition and improvements (substantial improvements) for 10 years. (6) Electric meter must be BFE +3' (7) City is remapping all watersheds using Atlas 14 (8) City is using the FEMA 500-year floodplain as a stand-in for the 100-year flloodplain until all watersheds have been remapped using Atlas 14  (9) EC's required prior to pouring lowest floor, when construction is completed and prior to CO. (10) on site and regional detention required.(9) Biggest problem: Communication of flood risk (11) City requires developer to compensate for floodplain storage loss by excavating in the floodplain. (12) Risk Ration 2.0 has not had an impact on higher standards.</t>
  </si>
  <si>
    <t>(1) New construction must be elevated a minimum of +2'' above BFE. (2) Detention is required. (3) In Zone X, new construction must be elevated a minimum of 1.5 feet above natural grade or above crown of nearest street. (4) EC required prior to pouring lowest floor and before CO. (5) City is CRS Class 6. (6) Funding is biggest problem facing the City</t>
  </si>
  <si>
    <t>B. Compensating for floodplain storage loss by excavating in the floodplain C. Requiring critical facilities (hospitals, schools, fire stations, etc.) to be built outside of all special flood hazard areas</t>
  </si>
  <si>
    <t>A. Building roadways and other access routes above the BFE C. Requiring critical facilities (hospitals, schools, fire stations, etc.) to be built outside of all special flood hazard areas  D. Restricting the use or development of a set area along waterways for the purpose of flood damage prevention</t>
  </si>
  <si>
    <t>A. Building roadways and other access routes above the BFE C. Requiring critical facilities (hospitals, schools, fire stations, etc.) to be built outside of all special flood hazard areas  D. Restricting the use or development of a set area along waterways for the purpose of flood damage prevention. Other -In Zone A areas with no BFE we require lowest floor to be elevated 3ft above ground.In Zone A areas with no BFE we require lowest floor to be elevated 3ft above ground.</t>
  </si>
  <si>
    <t>(1) In Zone A areas with no BFE we require lowest floor to be elevated 3ft above ground. (2) Developer must conduct a drainage study and provide detention when required. (3) Development must demonstrate no adverse impact on adjacent properties.</t>
  </si>
  <si>
    <t>Boerne</t>
  </si>
  <si>
    <t>A. Building roadways and other access routes above the BFE B. Compensating for floodplain storage loss by excavating in the floodplain</t>
  </si>
  <si>
    <t>C. Requiring critical facilities (hospitals, schools, fire stations, etc.) to be built outside of all special flood hazard areas</t>
  </si>
  <si>
    <t>TxDOT - Heath Bozeman</t>
  </si>
  <si>
    <t>NA (State Agency)</t>
  </si>
  <si>
    <t xml:space="preserve">Depending on the community, some have implemented additional floodplain management requirements. The only thing TxDOT is able to do in regards to flooding concerns is through our driveway permitting process. If the permit is for a new or re-development, we require a hydrologic study and the owner/developer have to meet TxDOT requirements before the permit can be issued.  </t>
  </si>
  <si>
    <t>Maintain valley storage No loss of valley storage based on existing 100-year base flood elevation; no rise in downstream WSE, no increase in downstream velocity.
No rise in the BFE</t>
  </si>
  <si>
    <t xml:space="preserve">Maintain valley storage A. Building roadways and other access routes above the BFE B. Compensating for floodplain storage loss by excavating in the floodplain  C. Requiring critical facilities (hospitals, schools, fire stations, etc.) to be built outside of all D. Restricting the use or development of a set area along waterways for the purpose of flood damage prevention special flood hazard areas 
No increase in the BFE
No development permitted in the floodway unless a CLOMR has been obtained by FEMA; then it will be considered
City floodplain development permit for improvements within 200 feet of the floodplain
City participates in the Trinity River Corridor Development Certificate (CDC) program thru NCTCOG
</t>
  </si>
  <si>
    <t>D. Restricting the use or development of a set area along waterways for the purpose of flood damage prevention</t>
  </si>
  <si>
    <t>A. Onsite Detention D. Setback from Floodway</t>
  </si>
  <si>
    <t>C. Requiring critical facilities (hospitals, schools, fire stations, etc.) to be built outside of all special flood hazard areas D. Restricting the use or development of a set area along waterways for the purpose of flood damage prevention</t>
  </si>
  <si>
    <t>A. Building roadways and other access routes above the BFE B. Compensating for floodplain storage loss by excavating in the floodplain C. Requiring critical facilities (hospitals, schools, fire stations, etc.) to be built outside of all special flood hazard areas</t>
  </si>
  <si>
    <t>Kyle</t>
  </si>
  <si>
    <t>A. Onsite Detention B. Regional Detention C. Mitigate Downstream Impacts D. Setback from Floodway</t>
  </si>
  <si>
    <t>A. Building roadways and other access routes above the BFE D. Restricting the use or development of a set area along waterways for the purpose of flood damage prevention</t>
  </si>
  <si>
    <t>A. Building roadways and other access routes above the BFE B. Compensating for floodplain storage loss by excavating in the floodplain C. Requiring critical facilities (hospitals, schools, fire stations, etc.) to be built outside of all special flood hazard areas D. Restricting the use or development of a set area along waterways for the purpose of flood damage prevention</t>
  </si>
  <si>
    <t>Watauga</t>
  </si>
  <si>
    <t>Unsure</t>
  </si>
  <si>
    <t>Camino South</t>
  </si>
  <si>
    <t>A. Building roadways and other access routes above the BFE C. Requiring critical facilities (hospitals, schools, fire stations, etc.) to be built outside of all special flood hazard areas</t>
  </si>
  <si>
    <t>City of Spring Valley Village</t>
  </si>
  <si>
    <t>We have been working more closely with all developers in regards to drainage and floodplains.</t>
  </si>
  <si>
    <t>A. Building roadways and other access routes above the BFE B. New single-family development must dedicate Zone AE as a drainage R.O.W. to the City.</t>
  </si>
  <si>
    <t>China</t>
  </si>
  <si>
    <t>Vidor</t>
  </si>
  <si>
    <t>A. Onsite Detention B. for commercial  we require NAI</t>
  </si>
  <si>
    <t>Iowa Park</t>
  </si>
  <si>
    <t>We don't allow mobile homes in VE zones.</t>
  </si>
  <si>
    <t>Rio Hondo</t>
  </si>
  <si>
    <t>A. Building roadways and other access routes above the BFE C. Requiring critical facilities (hospitals, schools, fire stations, etc.) to be built outside of all special flood hazard areas  D. Restricting the use or development of a set area along waterways for the purpose of flood damage prevention. Floodplain Development Permit Requirement</t>
  </si>
  <si>
    <t>Somerville</t>
  </si>
  <si>
    <t>A. Building roadways and other access routes above the BFE C. Requiring critical facilities (hospitals, schools, fire stations, etc.) to be built outside of all special flood hazard areas D. Restricting the use or development of a set area along waterways for the purpose of flood damage prevention</t>
  </si>
  <si>
    <t>Cross Timber</t>
  </si>
  <si>
    <t>Robinson</t>
  </si>
  <si>
    <t>Surfside Beach</t>
  </si>
  <si>
    <t>We are not a rainfall community coastal only.</t>
  </si>
  <si>
    <t xml:space="preserve">
C. Mitigate Downstream Impacts
D. Setback from Floodway</t>
  </si>
  <si>
    <t xml:space="preserve">B. Compensating for floodplain storage loss by excavating in the floodplain C. Requiring critical facilities (hospitals, schools, fire stations, etc.) to be built outside of all special flood hazard areas D. Restricting the use or development of a set area along waterways forn the purpose of flood damage protection. E. Ref. City of Buda Unified Development Code Subsection 3.05.11.F - Floodplain Easements; and Subsection 4.06.04.B.6 - Prohibitions within Areas of Special Flood HazardRef. City of Buda Unified Development Code Subsection 3.05.11.F - Floodplain Easements; and Subsection 4.06.04.B.6 - Prohibitions within Areas of Special Flood Hazard waterways for the purpose of flood damage prevention </t>
  </si>
  <si>
    <t>Willacy County</t>
  </si>
  <si>
    <t>2019 Survey conducted by TFMA using Survey Monkey (Feb 2018-April 2018) XXX surveys received via Survey Monkey</t>
  </si>
  <si>
    <t>as is with elevation certificates required, a lot of complaints with the extra cost of backfill for elevating foundation and more cement required for deeper footings/beams to reach undisturbed soil level.</t>
  </si>
  <si>
    <t>we require an elevation certificate, regardless of what flood zone you are in</t>
  </si>
  <si>
    <t>Communities submitting surveys in 2022 for the first time</t>
  </si>
  <si>
    <t>Harden County</t>
  </si>
  <si>
    <t>City of China</t>
  </si>
  <si>
    <t>The city directs collected rain water to a community detention area that is released into the local water shed.</t>
  </si>
  <si>
    <t>Only a 2' Freeboard requirement</t>
  </si>
  <si>
    <t>Sunnyvale</t>
  </si>
  <si>
    <t>Granite Shoals</t>
  </si>
  <si>
    <t>Lack of written plan and enforcement for periods when we do have floods.</t>
  </si>
  <si>
    <t>A. Onsite Detention B. Regional Detention C. Mitigate Downstream Impacts D. streambank setback</t>
  </si>
  <si>
    <t>A. Building roadways and other access routes above the BFE B. We do prohibit fill in the floodway, but it is permitted in floodplain. C. Any fill that is made into the floodway requires mitigation for no rise in BFE leaving the property. Mitigation for fill in the floodplain is only required in instances where we have knowledge of downstream at risk structures or properties.</t>
  </si>
  <si>
    <t>B. Compensating for floodplain storage loss by excavating in the floodplain C. City has "Adopted 500 yr sfha elevation of 2' above the 500 yr DFE, and 3' for development in FW
theres so much we do as a higher standard community"</t>
  </si>
  <si>
    <t>City has "Adopted 500 yr sfha elevation of 2' above the 500 yr DFE, and 3' for development in FW
"(1) 1 foot freeboard in floodplain, 1.5 feet freeboard in floodway (2) Onsite and regional detention is required. (3) Developer must mitigate downstream impacts (4) Critical facilities must be elevated a minimum of +1' above the 500-year in Zone X (5) EC required prior to forming/pouring lowest floor, when construction is completed and prior to CO. (6) Biggest problemis large number of Repetitive Loss structures (7) City has 40+ CFM's because 40%  to 50% of office and field inspection staff are CFM'S</t>
  </si>
  <si>
    <t>Silverton</t>
  </si>
  <si>
    <t>(1) Study is required to define BFE in Zone A (2)  No fill in floodplain or floodway with out mitigation (3) all development in SFHA must be elevated a minimum of +2' above NG (3) Detention is required (5) EC is required prior to forming/pouring lowest floor and prior to CO.(6) City is basically built out and only SF lots remaining (7) Biggest problem: Noncompliant waterfront structures and resistance from property owners</t>
  </si>
  <si>
    <t>Wylie</t>
  </si>
  <si>
    <t>Early</t>
  </si>
  <si>
    <t>A. Building roadways and other access routes above the BFE 100-year C. Requiring critical facilities (hospitals, schools, fire stations, etc.) to be built outside of all special flood hazard areas and design on bridges and culverts within right-of-way</t>
  </si>
  <si>
    <t xml:space="preserve">A. Building roadways and other access routes above the BFE C. Requiring critical facilities (hospitals, schools, fire stations, etc.) to be built outside of all special flood hazard areas  D. Restricting the use or development of a set area along waterways for the purpose of flood damage prevention  </t>
  </si>
  <si>
    <t>(1) Developer must conduct a study, based on fully developed conditions,  to define BFE in Zone A. (2) Developer must mitigate downstream impacts and set back fro floodway (3) Biggest problem is floodplain encrochment (4) New platted development must establish minimum finished floor elevations for buildings at 2 feet above the fully developed 1% floodplain; (5) easements must be dedicated with the platted property to contain fully developed 1% (single family/two family) and/or 4% floodplains; (6) fully developed floodplain must be developed for any area draining 50 or more acres. (4) Pre-pour slab elevations must be submitted to Building Official for lots where aforementioned minimum finished floor elevations have been established. In older areas of the community (pre-1982 or so) building elevations are pretty much what they were and are; however in rare applicable instances, any new construction or substantial improvements in such older areas are regulated at or above the BFE to avoid causing a property to become un-buildable, but FEMA Floodway requirements apply in all cases.</t>
  </si>
  <si>
    <t xml:space="preserve"> A. Building roadways and other access routes above the BFE B. Compensating for floodplain storage loss by excavating in the floodplain D. Restricting the use or development of a set area along waterways for the purpose of flood damage prevention. Brazos County, Bryan and College Station have standardize floodplain management requirements and  drainage policy.  </t>
  </si>
  <si>
    <t>Last Response Year</t>
  </si>
  <si>
    <t>Higher Standard Surveys submitted by non-County or City entities</t>
  </si>
  <si>
    <t>A. Onsite Detention 
C. Mitigate Downstream Impacts 
D. Setback from Floodway</t>
  </si>
  <si>
    <t xml:space="preserve"> A. Onsite detention is only mandated when it is required to limit the increase (for controlling design storm events) in water surface elevation(s) within the analyzed downstream drainage system(s)         
C. Mitigate Downstream Impacts</t>
  </si>
  <si>
    <t>In areas designated Zone B or X (Shaded), new construction must be elevated X feet above natural grade or the crown of the nearest street.</t>
  </si>
  <si>
    <t>In areas designated Zone C or X (Unshaded), new construction must be elevated X feet above natural grade or the crown of the nearest street.</t>
  </si>
  <si>
    <t>Residential = 2'
Non-residential = 1.5'</t>
  </si>
  <si>
    <t>pro warning with water height in several places up stream. notifying people of possible flooding by phone.</t>
  </si>
  <si>
    <t>Compensating for floodplain storage loss by excavating in the floodplain
-Requiring critical facilities (hospitals, schools, fire stations, etc.) to be built outside of all special flood hazard areas</t>
  </si>
  <si>
    <t xml:space="preserve"> Minimum requirements of CFR, no rise more than 1 foot anywhere in the floodplain.</t>
  </si>
  <si>
    <t xml:space="preserve">Compensating for floodplain storage loss by excavating in the floodplain. No on-site sewage facility permits or 911 addresses are issued without an approved floodpplain development permit.
-Requiring critical facilities (hospitals, schools, fire stations, etc.) to be built outside of all special flood hazard areas  </t>
  </si>
  <si>
    <t xml:space="preserve">No Requirement/Unsure </t>
  </si>
  <si>
    <t>No Requirement/Unsure</t>
  </si>
  <si>
    <t>Onsite Detention
-Mitigate Downstream Impacts
-Other</t>
  </si>
  <si>
    <t>Floodplain Storage Mitigation</t>
  </si>
  <si>
    <t>Compensating for floodplain storage loss by excavating in the floodplain</t>
  </si>
  <si>
    <t>None of the above</t>
  </si>
  <si>
    <t>No requirement / Unsure</t>
  </si>
  <si>
    <t>Onsite Detention</t>
  </si>
  <si>
    <t>Requiring critical facilities (hospitals, schools, fire stations, etc.) to be built outside of all special flood hazard areas
-Restricting the use or development of a set area along waterways for the purpose of flood damage prevention</t>
  </si>
  <si>
    <t>Bridge City</t>
  </si>
  <si>
    <t>Regional Detention</t>
  </si>
  <si>
    <t>I don't know if my community has implemented any other floodplain management requirements.</t>
  </si>
  <si>
    <t>I'm not sure what NAI requirements my community has.</t>
  </si>
  <si>
    <t>0'</t>
  </si>
  <si>
    <t>Building roadways and other access routes above the BFE
-Requiring critical facilities (hospitals, schools, fire stations, etc.) to be built outside of all special flood hazard areas
-Restricting the use or development of a set area along waterways for the purpose of flood damage prevention</t>
  </si>
  <si>
    <t>May also upsize downstream infrastructure or obtain easements as necessary.</t>
  </si>
  <si>
    <t>Building roadways and other access routes above the BFE
-Compensating for floodplain storage loss by excavating in the floodplain
-Other                                                                 When constructed, these facilities must be protected from flooding to the higher of 2.0 feet above the FEMA 0.2% chance storm or the city 1% chance storm occurring on fully-developed basin conditions.</t>
  </si>
  <si>
    <t>Cross Creek Ranch, Fulshear TX</t>
  </si>
  <si>
    <t>Onsite Detention
-Regional Detention
-Mitigate Downstream Impacts
-Setback from Floodway</t>
  </si>
  <si>
    <t>Building roadways and other access routes above the BFE
-Compensating for floodplain storage loss by excavating in the floodplain
-Requiring critical facilities (hospitals, schools, fire stations, etc.) to be built outside of all special flood hazard areas</t>
  </si>
  <si>
    <t>Onsite Detention
-Mitigate Downstream Impacts</t>
  </si>
  <si>
    <t>We have a no-net fill policy.  Any fill in the floodplain must be mitigated at a 1:1 ratio.</t>
  </si>
  <si>
    <t>Onsite Detention
-Mitigate Downstream Impacts
-Setback from Floodway</t>
  </si>
  <si>
    <t>Onsite Detention
-Regional Detention
-Mitigate Downstream Impacts</t>
  </si>
  <si>
    <t>Building roadways and other access routes above the BFE
-Requiring critical facilities (hospitals, schools, fire stations, etc.) to be built outside of all special flood hazard areas</t>
  </si>
  <si>
    <t>We have some retention/detention and downstream impacts but not necessarily NAI.</t>
  </si>
  <si>
    <t>Other                                                          If it is a non-overflow lake, then 1' above the 500-yr.</t>
  </si>
  <si>
    <t>Compensating for floodplain storage loss by excavating in the floodplain
-Requiring critical facilities (hospitals, schools, fire stations, etc.) to be built outside of all special flood hazard areas
-Restricting the use or development of a set area along waterways for the purpose of flood damage prevention</t>
  </si>
  <si>
    <t>We have no zone X shaded, NTCOG and FEMA have studied all creeks and tributaries.</t>
  </si>
  <si>
    <t xml:space="preserve">Drainage plan required for new subdivision lots, other lots are generally demo/rebuild require a engineered prepared drainage plan, we look for compliance with Texas Water Code 11.086, in addition to other drainage factors. </t>
  </si>
  <si>
    <t>Requiring critical facilities (hospitals, schools, fire stations, etc.) to be built outside of all special flood hazard areas
-Other</t>
  </si>
  <si>
    <t>For homes being Elevated through Grants, structures are elevated 3 feet above the BFE or 1 foot above the high water mark. Which ever is higher.</t>
  </si>
  <si>
    <t>Building roadways and other access routes above the BFE</t>
  </si>
  <si>
    <t>Building roadways and other access routes above the BFE                                                                 Establishment of a Fully Developed Floodplain boundary. Using town wide hydrology that assumes all undeveloped properties are developed to their final anticipated land use.</t>
  </si>
  <si>
    <t>Lindale</t>
  </si>
  <si>
    <t>Building roadways and other access routes above the BFE
-Compensating for floodplain storage loss by excavating in the floodplain
-Restricting the use or development of a set area along waterways for the purpose of flood damage prevention</t>
  </si>
  <si>
    <t>Onsite Detention
-Setback from Floodway</t>
  </si>
  <si>
    <t>1.5 feet above the crownâ€¦2â€™ above the gutter flowline</t>
  </si>
  <si>
    <t>1.5â€™ above the crownâ€¦2â€™ above the gutter flowline</t>
  </si>
  <si>
    <t>Curb &amp; gutter streets must contain the minor storm (2 year).
Major storm water surface elevation cannot exceed 2â€™ above the flowline of the gutter.
Where BFEâ€™s are established, finished floor elevations must be elevated to a minimum of 1.0 ft above the BFE.</t>
  </si>
  <si>
    <t>18" above curb at center of lot.</t>
  </si>
  <si>
    <t>Onsite Detention
-Regional Detention
-Other</t>
  </si>
  <si>
    <t xml:space="preserve"> 2 ft. about the maximum ponding elevation if it is in a levee protected area.</t>
  </si>
  <si>
    <t>Onsite Detention
-Regional Detention</t>
  </si>
  <si>
    <t>Communities submitting surveys in 2024 for the first time</t>
  </si>
  <si>
    <t>Rusk County</t>
  </si>
  <si>
    <t>Lee County</t>
  </si>
  <si>
    <t>Atascosa County</t>
  </si>
  <si>
    <t>Argyle</t>
  </si>
  <si>
    <t>Lake Worth</t>
  </si>
  <si>
    <t>Primera</t>
  </si>
  <si>
    <t>Wimberley</t>
  </si>
  <si>
    <t>Troup</t>
  </si>
  <si>
    <t>2022 Survey conducted through TFMA's website (Feb 2022) 69 surveys received in first month</t>
  </si>
  <si>
    <t>2024 Survey conducted through TFMA's website (May - August 2024). 65 responses received total.</t>
  </si>
  <si>
    <t>New construction must be elevated __ feet above the BFE as shown on the FIRM (existing conditions).</t>
  </si>
  <si>
    <t>In areas designated on the Flood Insurance Rate Map as approximate Zone A (no BFE) in your community, what are your community's floodplain management requirements?</t>
  </si>
  <si>
    <t>FEMA defines "substantial damage" as damage of any origin sustained by a structure whereby the cost of restoring or repairing the structure is greater than or equal to 50% of the structure's market value. Which of the following best reflects your community's definition of substantial damage?</t>
  </si>
  <si>
    <t>Davis Company, LLC., private sector, San Antonio, Texas, Bexar County</t>
  </si>
  <si>
    <t>A. All permit applications must include an H&amp;H study to establish a BFE</t>
  </si>
  <si>
    <t>All permit applications must include an H&amp;H study to establish a BFE</t>
  </si>
  <si>
    <t>B. Compensating for floodplain storage loss by excavating in the floodplain
C. Requiring critical facilities (hospitals, schools, fire stations, etc.) to be built outside of all special flood hazard areas
D. Restricting the use or development of a set area along waterways for the purpose of flood damage prevention</t>
  </si>
  <si>
    <t>F. Cumulative repairs equal or exceed 30% of the market value</t>
  </si>
  <si>
    <t>B. Only permit applications above a certain size must include an H&amp;H study to establish a BFE</t>
  </si>
  <si>
    <t>No adverse impacts to adjacent properties, upstream or downstream.</t>
  </si>
  <si>
    <t>RV pads in the SFHA must be elevated 1' above BFE just like structures.
An emergency evacuation plan is required for RV parks containing a SFHA.
RV parks must be platted.
An Atlas 14 rainfall floodplain study must be available or conducted for all streams with a drainage area greater than 64 acres within a platted area, unless a pre-Atlas 14 500-yr floodplain has already been established and will be used to set regulatory floodplain boundaries, the BFE, and to set minimum finished floor elevations within the plat, all based on the pre-Atlas 14 500-yr water surface elevations.
Within plats, any lot configurations that must obviously cross a SFHA to develop the property must provide a driveway design for the stream crossing at the time of platting.</t>
  </si>
  <si>
    <t>D. Repairs equal or exceed 50% of the market value</t>
  </si>
  <si>
    <t xml:space="preserve">(1) No fill allowed in SFHA w/o mitigation. (2) Community enforces cumulative impact limitations over a 5 year period (3) Onsite detention required (4) Developer must mitigate upstream and downstreams impacts of development. (5) New construction in Zone X must be elevated 1' above natural grade or crown of nearest street (6) Plats that include a SFHA with DA in excess of 64 acres must show 100-year boundary. (7)  EC is required when structure is completed.(8) Biggest problem is regulating  development in Zone A without BFE
(2024) 1' above the BFE as shown on the FIRM or the best available study, whichever has a higher BLE.
</t>
  </si>
  <si>
    <t>2</t>
  </si>
  <si>
    <t>F. I'm not sure what NAI requirements my community has.</t>
  </si>
  <si>
    <t>X</t>
  </si>
  <si>
    <t>A. No requirement / Unsure</t>
  </si>
  <si>
    <t>E. I don't know if my community has implemented any other floodplain management requirements.</t>
  </si>
  <si>
    <t>Repairs equal or exceed 50% of the market value</t>
  </si>
  <si>
    <t>We do not have any areas within our jurisdiction that are designated as an approximate Zone A.</t>
  </si>
  <si>
    <t>Requiring critical facilities (hospitals, schools, fire stations, etc.) to be built outside of all special flood hazard areas</t>
  </si>
  <si>
    <t>New construction must be elevated above the BFE determined by a study based on fully-developed watershed (future) conditions.</t>
  </si>
  <si>
    <t>(2024) We do not require any permit applicants to include an H&amp;H study to require a BFE.
(2019) New construction must be elevated above the BFE determined by a study based on fully-developed watershed (future) conditions.</t>
  </si>
  <si>
    <t>H. Cumulative repairs equal or exceed 50% of the market value</t>
  </si>
  <si>
    <t>Cumulative repairs equal or exceed 50% of the market value</t>
  </si>
  <si>
    <t>(1) In Zone A, the Developer is required to conduct a study to define BFE and floodway based on fully developed watershed conditions. (2) City requires NAI - Detention and mitigation of downstream impacts (3) No development is allowed within the 100 year floodplain. All construction over 1 acre requires detention/no increased runoff. (4) Any land in SFHA that cannot be properly drained cannot be subdivided or developed without a study and CLOMR (5) Biggest problem is need for updated FIRMs
(2024) New responder appears to be less-versed about higher standards in community. Answers not updated if responses indicated lack of knowledge.</t>
  </si>
  <si>
    <t>New construction must be elevated above the BFE determined by a study based on fully-developed watershed (future) conditions.
We will find the nearest BFE and interpolate or use the best available data.</t>
  </si>
  <si>
    <t>New construction must be elevated above the BFE determined by a study based on fully-developed watershed (future) conditions.
Only permit applications above a certain size must include an H&amp;H study to establish a BFE</t>
  </si>
  <si>
    <r>
      <t xml:space="preserve">(1) </t>
    </r>
    <r>
      <rPr>
        <u/>
        <sz val="10"/>
        <rFont val="Arial"/>
        <family val="2"/>
      </rPr>
      <t xml:space="preserve">All floodplains have been mapped to fully-developed conditions </t>
    </r>
    <r>
      <rPr>
        <sz val="10"/>
        <rFont val="Arial"/>
        <family val="2"/>
      </rPr>
      <t>(2)No construction allowed in the floodplain (3) New construction must be BFE +3' (4) In Corps defined floodway, on Trinity River and tribs, no development is allowed without CLOMR, Dallas Fill Permit and Corridor Development Certificate (CDC) (5) Fill permit allows reclamation but has +3' freeboard and NAI requirement (6) Dallas does not have floodways therefore there is a 0' rise allowed in floodplain (7) Hydraulics analysis required to ensure that there is no loss in valley storage.(8) EC's required for modification to existing structures. (9) City also has environmental requirements in SFHA. (10) Detention may be required (11) Dallas is CRS Class 5. (12) Dallas is a CTP Community (13) Biggest issues are: (13.1) Funding for capital construction projects for flood protection and storm drainage. (13.2) Complexity of federal grant requirements requires a lot of local resourses. (13.3) Challenges of floodplain development in large, built up urban areas.</t>
    </r>
  </si>
  <si>
    <r>
      <t xml:space="preserve">(1) City Drainage ordinance requires 1' freeboard (2) Developer must establish BFE and Zero rise Floodway in Zone A. (3) Detention and mitigation of downstream impacts is required. (4) Residential development in all </t>
    </r>
    <r>
      <rPr>
        <u/>
        <sz val="10"/>
        <rFont val="Arial"/>
        <family val="2"/>
      </rPr>
      <t xml:space="preserve">Zone X (shaded and non-shaded) </t>
    </r>
    <r>
      <rPr>
        <sz val="10"/>
        <rFont val="Arial"/>
        <family val="2"/>
      </rPr>
      <t xml:space="preserve">must be elevated a minimum of 30' above gutter and 24"above the crown of the nearest street. (5) Non-residential development in </t>
    </r>
    <r>
      <rPr>
        <u/>
        <sz val="10"/>
        <rFont val="Arial"/>
        <family val="2"/>
      </rPr>
      <t>Zone X</t>
    </r>
    <r>
      <rPr>
        <sz val="10"/>
        <rFont val="Arial"/>
        <family val="2"/>
      </rPr>
      <t xml:space="preserve"> (shaded and non-shaded) must be elevated a minimum of 20" above gutter and 12" above the nearest street.  (5) EC is required after construction is completed and before CO. (6) City Storm drainage Criteria Manual requires elevation of both slab and pier and beam structures and lot grading abobe BFE. (7) Biggest problems are funding for map revisions and Zone A development</t>
    </r>
  </si>
  <si>
    <t>Any development within 100' of the SFHA must meet the freeboard and provide an elevation certificate</t>
  </si>
  <si>
    <t>A. Building roadways and other access routes above the BFE</t>
  </si>
  <si>
    <t>C. We do not require any permit applicants to include an H&amp;H study to establish a BFE</t>
  </si>
  <si>
    <t>We do not require any permit applicants to include an H&amp;H study to establish a BFE</t>
  </si>
  <si>
    <t>A. Onsite Detention
C. Mitigate Downstream Impacts
F. I'm not sure what NAI requirements my community has.</t>
  </si>
  <si>
    <t>Not exactly sure, but I believe it's equal or exceed 50% of the market value</t>
  </si>
  <si>
    <t>We do mot have A zones</t>
  </si>
  <si>
    <t>B. Compensating for floodplain storage loss by excavating in the floodplain
D. Restricting the use or development of a set area along waterways for the purpose of flood damage prevention</t>
  </si>
  <si>
    <t>A. All permit applications must include an H&amp;H study to establish a BFE (5+ acres or 50+ lots, whichever is lesser.)</t>
  </si>
  <si>
    <t>A. Onsite Detention
C. Mitigate Downstream Impacts
E. None of the above</t>
  </si>
  <si>
    <t>D. Restricting the use or development of a set area along waterways for the purpose of flood damage prevention
F. Other
None of the above</t>
  </si>
  <si>
    <t>I. Other</t>
  </si>
  <si>
    <t>No "Other" repsonse provided</t>
  </si>
  <si>
    <t>2' above the HAG, crown of street, or BFE and be at least 3" above the 500-yr water surface elevation</t>
  </si>
  <si>
    <t>A. Onsite Detention
B. Regional Detention
C. Mitigate Downstream Impacts
G. Other</t>
  </si>
  <si>
    <t>We also do not allow fill in a 100-yr floodplain. The site must balance...meaning no outside fill can be brought onto the project site.</t>
  </si>
  <si>
    <t>League City looks at cumulative totals that equal or exceed 50% over a 5-yr period.</t>
  </si>
  <si>
    <t>H &amp; H studies are required for commercial development. Studies are not required for single-family residential development.</t>
  </si>
  <si>
    <t>no rise; no loss in valley storage</t>
  </si>
  <si>
    <t>A. Building roadways and other access routes above the BFE
B. Compensating for floodplain storage loss by excavating in the floodplain
D. Restricting the use or development of a set area along waterways for the purpose of flood damage prevention</t>
  </si>
  <si>
    <t>A. Building roadways and other access routes above the BFE
B. Compensating for floodplain storage loss by excavating in the floodplain</t>
  </si>
  <si>
    <t>we take the highest adjacent grade on the elevation certificate</t>
  </si>
  <si>
    <t xml:space="preserve">Require No Rise/No Impact Certifications for developments within the floodway. </t>
  </si>
  <si>
    <t>A. Building roadways and other access routes above the BFE
B. Compensating for floodplain storage loss by excavating in the floodplain
C. Requiring critical facilities (hospitals, schools, fire stations, etc.) to be built outside of all special flood hazard areas</t>
  </si>
  <si>
    <t>B. Compensating for floodplain storage loss by excavating in the floodplain
E. I don't know if my community has implemented any other floodplain management requirements.</t>
  </si>
  <si>
    <r>
      <t xml:space="preserve">(1) Developer must conduct a study to identify the BFE in Zone A. (2) Detention is required for residential in excess of 2 acres and commercial in excess of 1 acre. (3) Developer must mitigate downstream impacts (4) Manufactured Home restrioctions in SFHA  (5) EC required when construction is complete and prior to CO. (6) Biggest problems are enforcement and development pressures for floodprone properties
</t>
    </r>
    <r>
      <rPr>
        <sz val="10"/>
        <color rgb="FFFF0000"/>
        <rFont val="Arial"/>
        <family val="2"/>
      </rPr>
      <t>2024 responder was less sure of answers than previous responder. Applicable answers have been combined to create a clearer response.</t>
    </r>
  </si>
  <si>
    <t>A. Building roadways and other access routes above the BFE
C. Requiring critical facilities (hospitals, schools, fire stations, etc.) to be built outside of all special flood hazard areas</t>
  </si>
  <si>
    <t>B. Compensating for floodplain storage loss by excavating in the floodplain
C. Requiring critical facilities (hospitals, schools, fire stations, etc.) to be built outside of all special flood hazard areas
F. Other: Floodplain Buffer where structures are protected to the 2' freeboard height outside of Zone A.</t>
  </si>
  <si>
    <t>A. Building roadways and other access routes above the BFE
C. Requiring critical facilities (hospitals, schools, fire stations, etc.) to be built outside of all special flood hazard areas
D. Restricting the use or development of a set area along waterways for the purpose of flood damage prevention</t>
  </si>
  <si>
    <t xml:space="preserve">A zone- New construction shall be elevated 2 feet above the BFE or at 500 year elevation which ever is higher. </t>
  </si>
  <si>
    <t xml:space="preserve">Detention shall be provided at a rate of 0.65 acre-feet per acre of the development site.
Contemporary storage requirement. </t>
  </si>
  <si>
    <t>I know it involves cumulative repair cost, but not sure offhand of the percentage.</t>
  </si>
  <si>
    <t>We require the following. (All plans, site survey data, specifications, and calculations must have been prepared, signed,
dated, and sealed by either a registered professional engineer or land surveyor in accordance with
the rules of the Texas State Board of Registration for Professional Engineers and Land Surveyors)</t>
  </si>
  <si>
    <t>E. None of the above</t>
  </si>
  <si>
    <t>For 2 acres or less, a LOMR-F is required with technical data. If greater than 2 acres, a flood study and potential LOMR is required.</t>
  </si>
  <si>
    <t>A. Onsite Detention
C. Mitigate Downstream Impacts
G. Other</t>
  </si>
  <si>
    <t>We have a no rise condition to our master drainage model based on fully developed flows.</t>
  </si>
  <si>
    <t>A licensed PE must certify NAI when required.  There are no set requirements for how they get there.  Whatever mitigation needs to be done - can be done on the site in order to certify.  We rely on PE to determine and advise their client.  We will review and approve or deny.</t>
  </si>
  <si>
    <t>G. Other</t>
  </si>
  <si>
    <t>Our Community does not have any Zone A areas</t>
  </si>
  <si>
    <t xml:space="preserve">Very small community and most of the jurisdiction is Zone X classification, so other than standard flood mitigation for new development we do not have established requirements   </t>
  </si>
  <si>
    <t xml:space="preserve">we enforce our Free board requirements on property outside the SFHA based on closest adjacent BFE. </t>
  </si>
  <si>
    <t>Our primary source of flooding is Costal based on tidal surge, we do not enforce NAI regulations.</t>
  </si>
  <si>
    <t xml:space="preserve">Set limits on accessory structures in VE flood zones. </t>
  </si>
  <si>
    <t>(1) Developer must establish BFE in Zone A. (2) Developer must mitigate all fill placed in floodway. (3) EC is required before forming/pouring lowest floor and when construction is completed.  
(2024) New construction must be elevated 2 feet above the 500-year</t>
  </si>
  <si>
    <t>FFE to be 4ft above approximate BFE</t>
  </si>
  <si>
    <t>NAI required for all commercial projects</t>
  </si>
  <si>
    <t>Any structures built within the Floodplain must be built on piers or obtain a LOMR</t>
  </si>
  <si>
    <t>1.On curb and gutter streets, the elevation shall be a minimum of 18 inches above the top of the curb or a minimum of 12 inches above the adjacent natural grade, whichever is the greater.2.On streets with open ditches, slab elevations shall be a minimum of 18 inches higher than the center of the street or a minimum of 12 inches higher than the adjacent natural grade, whichever is the greater.</t>
  </si>
  <si>
    <t>B. Compensating for floodplain storage loss by excavating in the floodplain
C. Requiring critical facilities (hospitals, schools, fire stations, etc.) to be built outside of all special flood hazard areas</t>
  </si>
  <si>
    <t>An H&amp;H study is required if the City does not have an existing study of that flood zone which can show a BFE. An H&amp;H study is also required if and grading is proposed within the Zone A.</t>
  </si>
  <si>
    <t>Flood Protection Elevations (FPEs) are required for all lots located in or adjacent to the floodplain, flood-prone areas, or near open drainage features, and shall be set 2 feet above the 100-year fully developed water surface elevation. FPEs may also be required at t-intersections, low points, or as required by the subdivision design. These elevations are typically set at least 1 foot above the top of curb on the high side of the lot.</t>
  </si>
  <si>
    <t>A. Repairs equal or exceed 25% of the market value</t>
  </si>
  <si>
    <t>Areas with upstream drainage areas greater than 100 acres are required to do a study to determine a BFE</t>
  </si>
  <si>
    <t>No rise in water surface elevation, no increase in erosive velocities,  no valley storage losses</t>
  </si>
  <si>
    <t>A. Building roadways and other access routes above the BFE
D. Restricting the use or development of a set area along waterways for the purpose of flood damage prevention</t>
  </si>
  <si>
    <t>D. I don't know.</t>
  </si>
  <si>
    <t xml:space="preserve">Unsure, will look into this when I get back to the office. </t>
  </si>
  <si>
    <t>FEMA's estimated BFE data online is allowed.</t>
  </si>
  <si>
    <t>C. Repairs equal or exceed 40% of the market value</t>
  </si>
  <si>
    <t>We have no Zone "A" areas in the city.</t>
  </si>
  <si>
    <t xml:space="preserve">B. Compensating for floodplain storage loss by excavating in the floodplain
C. Requiring critical facilities (hospitals, schools, fire stations, etc.) to be built outside of all special flood hazard areas
F. Other: Prohibit use of fill dirt to elevate houses on properties less than 1 acre in the SFHA. Prohibit bringing fill into SFHA without removing equivalent amount. Engineered drainage plan when elevating with fill on properties over an acre. </t>
  </si>
  <si>
    <t>A. Building roadways and other access routes above the BFE
B. Compensating for floodplain storage loss by excavating in the floodplain
C. Requiring critical facilities (hospitals, schools, fire stations, etc.) to be built outside of all special flood hazard areas
D. Restricting the use or development of a set area along waterways for the purpose of flood damage prevention</t>
  </si>
  <si>
    <t>We are wanting to implement a 1 foot (12 inches) above the top of curb or centerline of street (whichever is higher). Is not currently (2024) required.</t>
  </si>
  <si>
    <t>We have no approximate Zone A</t>
  </si>
  <si>
    <t>We have no floodways</t>
  </si>
  <si>
    <t xml:space="preserve">Applicant must have a BFE determined for location if in a Zone A outside of the Caddo Lake area. At Caddo Lake, Commissioners' Court has adopted a BFE for entire area. </t>
  </si>
  <si>
    <t>Orange</t>
  </si>
  <si>
    <t>B. Only permit applications above a certain size must include an H&amp;H study to establish a BFE
We require an EC on all permits that are located in the floodplain</t>
  </si>
  <si>
    <t>Case by case basis as determined by the Floodplain Administrator</t>
  </si>
  <si>
    <t>Properties developed in the floodway prior to regulation will be purchased by the city, when possible, and demolished to maintain adequate flow within the floodway.</t>
  </si>
  <si>
    <t>C. Requiring critical facilities (hospitals, schools, fire stations, etc.) to be built outside of all special flood hazard areas
D. Restricting the use or development of a set area along waterways for the purpose of flood damage prevention</t>
  </si>
  <si>
    <t>2023 Survey conducted through TFMA's website (Feb 2023).</t>
  </si>
  <si>
    <t/>
  </si>
  <si>
    <t>New construction must be elevated above the BFE determined by a study based on fully-developed watershed (future) conditions. Developer must conduct a study to define the floodway boundary based on fully developed conditions.</t>
  </si>
  <si>
    <t>Developer must conduct a study to define the floodway boundary based on fully developed conditions.</t>
  </si>
  <si>
    <t>Response Summary</t>
  </si>
  <si>
    <t>Orange (City of)</t>
  </si>
  <si>
    <t>TFMA 2024 Higher Standards Survey  (Freeboard = Finished Floor Elevation above BFE)</t>
  </si>
  <si>
    <t>Date of Survey: - The information in this spreadsheet includes all survey responses received from 2004 through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</si>
</sst>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name val="Arial"/>
      <family val="2"/>
    </font>
    <font>
      <b/>
      <sz val="10"/>
      <name val="Arial"/>
      <family val="2"/>
    </font>
    <font>
      <sz val="10"/>
      <name val="Arial"/>
      <family val="2"/>
    </font>
    <font>
      <b/>
      <sz val="14"/>
      <name val="Arial"/>
      <family val="2"/>
    </font>
    <font>
      <u/>
      <sz val="10"/>
      <name val="Arial"/>
      <family val="2"/>
    </font>
    <font>
      <sz val="11"/>
      <color indexed="20"/>
      <name val="Calibri"/>
      <family val="2"/>
      <scheme val="minor"/>
    </font>
    <font>
      <sz val="10"/>
      <color rgb="FFFF0000"/>
      <name val="Arial"/>
      <family val="2"/>
    </font>
    <font>
      <sz val="10"/>
      <name val="Calibri"/>
      <family val="2"/>
      <scheme val="minor"/>
    </font>
    <font>
      <sz val="10"/>
      <color theme="1"/>
      <name val="Calibri"/>
      <family val="2"/>
      <scheme val="minor"/>
    </font>
    <font>
      <sz val="10"/>
      <color indexed="20"/>
      <name val="Calibri"/>
      <family val="2"/>
      <scheme val="minor"/>
    </font>
    <font>
      <sz val="10"/>
      <color rgb="FF000000"/>
      <name val="Calibri"/>
      <family val="2"/>
    </font>
    <font>
      <b/>
      <sz val="11"/>
      <name val="Calibri"/>
      <family val="2"/>
      <scheme val="minor"/>
    </font>
  </fonts>
  <fills count="3">
    <fill>
      <patternFill patternType="none"/>
    </fill>
    <fill>
      <patternFill patternType="gray125"/>
    </fill>
    <fill>
      <patternFill patternType="solid">
        <fgColor rgb="FFFFC7CE"/>
      </patternFill>
    </fill>
  </fills>
  <borders count="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10"/>
      </right>
      <top style="thin">
        <color indexed="10"/>
      </top>
      <bottom style="thin">
        <color indexed="10"/>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6" fillId="2" borderId="0" applyNumberFormat="0" applyBorder="0" applyAlignment="0" applyProtection="0"/>
  </cellStyleXfs>
  <cellXfs count="113">
    <xf numFmtId="0" fontId="0" fillId="0" borderId="0" xfId="0"/>
    <xf numFmtId="0" fontId="0" fillId="0" borderId="0" xfId="0" applyAlignment="1">
      <alignment horizontal="left"/>
    </xf>
    <xf numFmtId="0" fontId="0" fillId="0" borderId="3" xfId="0" applyBorder="1"/>
    <xf numFmtId="0" fontId="0" fillId="0" borderId="2" xfId="0" applyBorder="1"/>
    <xf numFmtId="0" fontId="0" fillId="0" borderId="4" xfId="0" applyBorder="1" applyAlignment="1">
      <alignment horizontal="left"/>
    </xf>
    <xf numFmtId="0" fontId="0" fillId="0" borderId="5" xfId="0" applyBorder="1"/>
    <xf numFmtId="0" fontId="0" fillId="0" borderId="1" xfId="0" applyBorder="1"/>
    <xf numFmtId="0" fontId="2" fillId="0" borderId="2" xfId="0" applyFont="1" applyBorder="1"/>
    <xf numFmtId="0" fontId="0" fillId="0" borderId="7" xfId="0" applyBorder="1"/>
    <xf numFmtId="0" fontId="0" fillId="0" borderId="10" xfId="0" applyBorder="1"/>
    <xf numFmtId="0" fontId="0" fillId="0" borderId="10" xfId="0" applyBorder="1" applyAlignment="1">
      <alignment horizontal="left"/>
    </xf>
    <xf numFmtId="0" fontId="0" fillId="0" borderId="7" xfId="0" applyBorder="1" applyAlignment="1">
      <alignment horizontal="left"/>
    </xf>
    <xf numFmtId="0" fontId="0" fillId="0" borderId="1" xfId="0" applyBorder="1" applyAlignment="1">
      <alignment horizontal="left"/>
    </xf>
    <xf numFmtId="0" fontId="0" fillId="0" borderId="1" xfId="0" applyBorder="1" applyAlignment="1">
      <alignment horizontal="left" vertical="top"/>
    </xf>
    <xf numFmtId="0" fontId="1" fillId="0" borderId="6" xfId="0" applyFont="1" applyBorder="1"/>
    <xf numFmtId="0" fontId="2" fillId="0" borderId="11" xfId="0" applyFont="1" applyBorder="1" applyAlignment="1">
      <alignment horizontal="left"/>
    </xf>
    <xf numFmtId="0" fontId="0" fillId="0" borderId="12" xfId="0" applyBorder="1"/>
    <xf numFmtId="0" fontId="0" fillId="0" borderId="5" xfId="0" applyBorder="1" applyAlignment="1">
      <alignment horizontal="left"/>
    </xf>
    <xf numFmtId="0" fontId="0" fillId="0" borderId="13" xfId="0" applyBorder="1"/>
    <xf numFmtId="0" fontId="3" fillId="0" borderId="1" xfId="0" applyFont="1" applyBorder="1"/>
    <xf numFmtId="0" fontId="3" fillId="0" borderId="13" xfId="0" applyFont="1" applyBorder="1" applyAlignment="1">
      <alignment horizontal="left"/>
    </xf>
    <xf numFmtId="0" fontId="3" fillId="0" borderId="12" xfId="0" applyFont="1" applyBorder="1" applyAlignment="1">
      <alignment horizontal="left"/>
    </xf>
    <xf numFmtId="0" fontId="0" fillId="0" borderId="13" xfId="0" applyBorder="1" applyAlignment="1">
      <alignment horizontal="left"/>
    </xf>
    <xf numFmtId="0" fontId="6" fillId="0" borderId="0" xfId="1" applyFill="1" applyBorder="1" applyAlignment="1">
      <alignment horizontal="center"/>
    </xf>
    <xf numFmtId="0" fontId="6" fillId="0" borderId="0" xfId="1" applyFill="1" applyBorder="1" applyAlignment="1"/>
    <xf numFmtId="0" fontId="6" fillId="0" borderId="0" xfId="1" applyFill="1" applyBorder="1" applyAlignment="1">
      <alignment horizontal="center" vertical="center"/>
    </xf>
    <xf numFmtId="0" fontId="6" fillId="0" borderId="0" xfId="1" quotePrefix="1" applyFill="1" applyBorder="1" applyAlignment="1">
      <alignment horizontal="center" vertical="center"/>
    </xf>
    <xf numFmtId="0" fontId="2" fillId="0" borderId="11" xfId="0" applyFont="1" applyBorder="1"/>
    <xf numFmtId="0" fontId="6" fillId="0" borderId="0" xfId="1" applyFill="1" applyBorder="1" applyAlignment="1">
      <alignment horizontal="center" vertical="center" wrapText="1"/>
    </xf>
    <xf numFmtId="0" fontId="10" fillId="0" borderId="2" xfId="1" applyFont="1" applyFill="1" applyBorder="1" applyAlignment="1">
      <alignment horizontal="center" vertical="center"/>
    </xf>
    <xf numFmtId="0" fontId="10" fillId="0" borderId="2" xfId="1" applyFont="1" applyFill="1" applyBorder="1" applyAlignment="1">
      <alignment horizontal="center" vertical="center" wrapText="1"/>
    </xf>
    <xf numFmtId="49" fontId="10" fillId="0" borderId="2" xfId="1" applyNumberFormat="1" applyFont="1" applyFill="1" applyBorder="1" applyAlignment="1">
      <alignment horizontal="center" vertical="center" wrapText="1"/>
    </xf>
    <xf numFmtId="0" fontId="10" fillId="0" borderId="2" xfId="1" applyNumberFormat="1" applyFont="1" applyFill="1" applyBorder="1" applyAlignment="1">
      <alignment horizontal="left" vertical="center" wrapText="1"/>
    </xf>
    <xf numFmtId="0" fontId="8" fillId="0" borderId="2" xfId="1" applyNumberFormat="1" applyFont="1" applyFill="1" applyBorder="1" applyAlignment="1">
      <alignment horizontal="left" vertical="center" wrapText="1"/>
    </xf>
    <xf numFmtId="0" fontId="8" fillId="0" borderId="2" xfId="1" applyFont="1" applyFill="1" applyBorder="1" applyAlignment="1">
      <alignment horizontal="left" vertical="center" wrapText="1"/>
    </xf>
    <xf numFmtId="0" fontId="10" fillId="0" borderId="2" xfId="1" applyFont="1" applyFill="1" applyBorder="1" applyAlignment="1">
      <alignment horizontal="left" vertical="center" wrapText="1"/>
    </xf>
    <xf numFmtId="49" fontId="10" fillId="0" borderId="2" xfId="1" applyNumberFormat="1" applyFont="1" applyFill="1" applyBorder="1" applyAlignment="1">
      <alignment horizontal="left" vertical="center" wrapText="1"/>
    </xf>
    <xf numFmtId="49" fontId="8" fillId="0" borderId="2" xfId="1" applyNumberFormat="1" applyFont="1" applyFill="1" applyBorder="1" applyAlignment="1">
      <alignment horizontal="center" vertical="center" wrapText="1"/>
    </xf>
    <xf numFmtId="49" fontId="10" fillId="0" borderId="2" xfId="1" applyNumberFormat="1" applyFont="1" applyFill="1" applyBorder="1" applyAlignment="1">
      <alignment horizontal="center" vertical="center"/>
    </xf>
    <xf numFmtId="0" fontId="8" fillId="0" borderId="2" xfId="1" applyFont="1" applyFill="1" applyBorder="1" applyAlignment="1">
      <alignment horizontal="center" vertical="center" wrapText="1"/>
    </xf>
    <xf numFmtId="0" fontId="10" fillId="0" borderId="2" xfId="1" applyFont="1" applyFill="1" applyBorder="1"/>
    <xf numFmtId="0" fontId="10" fillId="0" borderId="2" xfId="1" applyFont="1" applyFill="1" applyBorder="1" applyAlignment="1">
      <alignment horizontal="center" wrapText="1"/>
    </xf>
    <xf numFmtId="0" fontId="10" fillId="0" borderId="2" xfId="1" applyFont="1" applyFill="1" applyBorder="1" applyAlignment="1">
      <alignment horizontal="center"/>
    </xf>
    <xf numFmtId="49" fontId="10" fillId="0" borderId="2" xfId="1" applyNumberFormat="1" applyFont="1" applyFill="1" applyBorder="1" applyAlignment="1">
      <alignment vertical="top" wrapText="1"/>
    </xf>
    <xf numFmtId="0" fontId="10" fillId="0" borderId="2" xfId="1" applyFont="1" applyFill="1" applyBorder="1" applyAlignment="1">
      <alignment horizontal="left" wrapText="1"/>
    </xf>
    <xf numFmtId="0" fontId="8" fillId="0" borderId="2" xfId="1" applyFont="1" applyFill="1" applyBorder="1" applyAlignment="1">
      <alignment horizontal="center" vertical="center"/>
    </xf>
    <xf numFmtId="0" fontId="1" fillId="0" borderId="12" xfId="0" applyFont="1" applyBorder="1"/>
    <xf numFmtId="0" fontId="12" fillId="0" borderId="11" xfId="1" applyFont="1" applyFill="1" applyBorder="1" applyAlignment="1">
      <alignment horizontal="center" vertical="center" textRotation="90"/>
    </xf>
    <xf numFmtId="0" fontId="12" fillId="0" borderId="13" xfId="1" applyFont="1" applyFill="1" applyBorder="1" applyAlignment="1">
      <alignment horizontal="center" vertical="center" textRotation="90"/>
    </xf>
    <xf numFmtId="0" fontId="12" fillId="0" borderId="12" xfId="1" applyFont="1" applyFill="1" applyBorder="1" applyAlignment="1">
      <alignment horizontal="center" vertical="center" textRotation="90"/>
    </xf>
    <xf numFmtId="0" fontId="0" fillId="0" borderId="0" xfId="0" applyFill="1" applyAlignment="1">
      <alignment horizontal="center"/>
    </xf>
    <xf numFmtId="0" fontId="3" fillId="0" borderId="0" xfId="0" applyFont="1" applyFill="1" applyAlignment="1">
      <alignment horizontal="center"/>
    </xf>
    <xf numFmtId="0" fontId="3" fillId="0" borderId="9" xfId="0" applyFont="1" applyFill="1" applyBorder="1" applyAlignment="1">
      <alignment horizontal="center" vertical="center"/>
    </xf>
    <xf numFmtId="0" fontId="2" fillId="0" borderId="2" xfId="0" applyFont="1" applyFill="1" applyBorder="1" applyAlignment="1">
      <alignment horizontal="center" vertical="center" wrapText="1"/>
    </xf>
    <xf numFmtId="0" fontId="4" fillId="0" borderId="0" xfId="0" applyFont="1" applyFill="1"/>
    <xf numFmtId="0" fontId="0" fillId="0" borderId="0" xfId="0" applyFill="1"/>
    <xf numFmtId="14" fontId="0" fillId="0" borderId="0" xfId="0" applyNumberFormat="1" applyFill="1" applyAlignment="1">
      <alignment horizontal="center"/>
    </xf>
    <xf numFmtId="0" fontId="0" fillId="0" borderId="0" xfId="0" applyFill="1" applyAlignment="1">
      <alignment wrapText="1"/>
    </xf>
    <xf numFmtId="0" fontId="0" fillId="0" borderId="0" xfId="0" applyFill="1" applyAlignment="1">
      <alignment horizontal="left"/>
    </xf>
    <xf numFmtId="0" fontId="0" fillId="0" borderId="20" xfId="0" applyFill="1" applyBorder="1" applyAlignment="1">
      <alignment vertical="top" wrapText="1"/>
    </xf>
    <xf numFmtId="0" fontId="0" fillId="0" borderId="19" xfId="0" applyFill="1" applyBorder="1" applyAlignment="1">
      <alignment vertical="top" wrapText="1"/>
    </xf>
    <xf numFmtId="0" fontId="0" fillId="0" borderId="19" xfId="0" applyFill="1" applyBorder="1" applyAlignment="1">
      <alignment vertical="center" wrapText="1"/>
    </xf>
    <xf numFmtId="0" fontId="0" fillId="0" borderId="19" xfId="0" applyFill="1" applyBorder="1"/>
    <xf numFmtId="0" fontId="0" fillId="0" borderId="19" xfId="0" applyFill="1" applyBorder="1" applyAlignment="1">
      <alignment horizontal="left"/>
    </xf>
    <xf numFmtId="0" fontId="0" fillId="0" borderId="21" xfId="0" applyFill="1" applyBorder="1" applyAlignment="1">
      <alignment vertical="top" wrapText="1"/>
    </xf>
    <xf numFmtId="0" fontId="0" fillId="0" borderId="0" xfId="0" applyFill="1" applyAlignment="1">
      <alignment vertical="top" wrapText="1"/>
    </xf>
    <xf numFmtId="0" fontId="0" fillId="0" borderId="0" xfId="0" applyFill="1" applyAlignment="1">
      <alignment horizontal="center"/>
    </xf>
    <xf numFmtId="0" fontId="0" fillId="0" borderId="22" xfId="0" applyFill="1" applyBorder="1"/>
    <xf numFmtId="0" fontId="0" fillId="0" borderId="23" xfId="0" applyFill="1" applyBorder="1"/>
    <xf numFmtId="0" fontId="0" fillId="0" borderId="23" xfId="0" applyFill="1" applyBorder="1" applyAlignment="1">
      <alignment vertical="top" wrapText="1"/>
    </xf>
    <xf numFmtId="0" fontId="0" fillId="0" borderId="23" xfId="0" applyFill="1" applyBorder="1" applyAlignment="1">
      <alignment wrapText="1"/>
    </xf>
    <xf numFmtId="0" fontId="0" fillId="0" borderId="23" xfId="0" applyFill="1" applyBorder="1" applyAlignment="1">
      <alignment horizontal="left"/>
    </xf>
    <xf numFmtId="0" fontId="3" fillId="0" borderId="0" xfId="0" applyFont="1" applyFill="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vertical="center"/>
    </xf>
    <xf numFmtId="0" fontId="2"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10" fillId="0" borderId="2" xfId="1" quotePrefix="1" applyFont="1" applyFill="1" applyBorder="1" applyAlignment="1">
      <alignment horizontal="center" vertical="center"/>
    </xf>
    <xf numFmtId="0" fontId="11" fillId="0" borderId="2" xfId="0" applyFont="1" applyFill="1" applyBorder="1" applyAlignment="1">
      <alignmen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49" fontId="8" fillId="0" borderId="2" xfId="1" applyNumberFormat="1" applyFont="1" applyFill="1" applyBorder="1" applyAlignment="1">
      <alignment horizontal="center" vertical="center"/>
    </xf>
    <xf numFmtId="0" fontId="3" fillId="0" borderId="2" xfId="0" quotePrefix="1" applyFont="1" applyFill="1" applyBorder="1" applyAlignment="1">
      <alignment horizontal="center" vertical="center" wrapText="1"/>
    </xf>
    <xf numFmtId="0" fontId="3" fillId="0" borderId="2" xfId="0" quotePrefix="1" applyFont="1" applyFill="1" applyBorder="1" applyAlignment="1">
      <alignment horizontal="center" vertical="center"/>
    </xf>
    <xf numFmtId="49" fontId="6" fillId="0" borderId="18" xfId="1" applyNumberFormat="1" applyFill="1" applyBorder="1" applyAlignment="1">
      <alignment horizontal="center" vertical="center" wrapText="1"/>
    </xf>
    <xf numFmtId="0" fontId="0" fillId="0" borderId="2" xfId="0" applyFill="1" applyBorder="1" applyAlignment="1">
      <alignment vertical="center" wrapText="1"/>
    </xf>
    <xf numFmtId="16" fontId="3" fillId="0" borderId="2" xfId="0" applyNumberFormat="1" applyFont="1" applyFill="1" applyBorder="1" applyAlignment="1">
      <alignment horizontal="center" vertic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wrapText="1"/>
    </xf>
    <xf numFmtId="0" fontId="3" fillId="0" borderId="0" xfId="0" applyFont="1" applyFill="1" applyAlignment="1">
      <alignment horizontal="left" wrapText="1"/>
    </xf>
    <xf numFmtId="0" fontId="2" fillId="0" borderId="14" xfId="0" applyFont="1" applyFill="1" applyBorder="1"/>
    <xf numFmtId="0" fontId="3" fillId="0" borderId="19" xfId="0" applyFont="1" applyFill="1" applyBorder="1"/>
    <xf numFmtId="0" fontId="3" fillId="0" borderId="17" xfId="0" applyFont="1" applyFill="1" applyBorder="1" applyAlignment="1">
      <alignment horizontal="center"/>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16" xfId="0" applyFont="1" applyFill="1" applyBorder="1" applyAlignment="1">
      <alignment horizontal="center" wrapText="1"/>
    </xf>
    <xf numFmtId="0" fontId="3" fillId="0" borderId="15" xfId="0" applyFont="1" applyFill="1" applyBorder="1" applyAlignment="1">
      <alignment horizontal="left" wrapText="1"/>
    </xf>
    <xf numFmtId="0" fontId="2" fillId="0" borderId="8" xfId="0" applyFont="1" applyFill="1" applyBorder="1"/>
    <xf numFmtId="0" fontId="3" fillId="0" borderId="0" xfId="0" applyFont="1" applyFill="1" applyAlignment="1">
      <alignment wrapText="1"/>
    </xf>
    <xf numFmtId="0" fontId="3" fillId="0" borderId="5" xfId="0" applyFont="1" applyFill="1" applyBorder="1" applyAlignment="1">
      <alignment horizontal="center"/>
    </xf>
    <xf numFmtId="0" fontId="3" fillId="0" borderId="3" xfId="0" applyFont="1" applyFill="1" applyBorder="1" applyAlignment="1">
      <alignment horizontal="center"/>
    </xf>
    <xf numFmtId="0" fontId="3" fillId="0" borderId="5"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left" wrapText="1"/>
    </xf>
    <xf numFmtId="0" fontId="3" fillId="0" borderId="2" xfId="0" applyFont="1" applyFill="1" applyBorder="1" applyAlignment="1">
      <alignment horizontal="center"/>
    </xf>
    <xf numFmtId="0" fontId="3" fillId="0" borderId="2" xfId="0" applyFont="1" applyFill="1" applyBorder="1"/>
    <xf numFmtId="0" fontId="3" fillId="0" borderId="2" xfId="0" applyFont="1" applyFill="1" applyBorder="1" applyAlignment="1">
      <alignment horizontal="left" wrapText="1"/>
    </xf>
  </cellXfs>
  <cellStyles count="2">
    <cellStyle name="Bad" xfId="1" builtinId="27"/>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workbookViewId="0">
      <selection activeCell="A2" sqref="A2"/>
    </sheetView>
  </sheetViews>
  <sheetFormatPr defaultRowHeight="12.75" x14ac:dyDescent="0.2"/>
  <cols>
    <col min="1" max="1" width="123.5703125" bestFit="1" customWidth="1"/>
  </cols>
  <sheetData>
    <row r="1" spans="1:1" x14ac:dyDescent="0.2">
      <c r="A1" s="6" t="s">
        <v>1137</v>
      </c>
    </row>
    <row r="2" spans="1:1" x14ac:dyDescent="0.2">
      <c r="A2" s="19" t="s">
        <v>1027</v>
      </c>
    </row>
    <row r="3" spans="1:1" x14ac:dyDescent="0.2">
      <c r="A3" s="19" t="s">
        <v>1130</v>
      </c>
    </row>
    <row r="4" spans="1:1" x14ac:dyDescent="0.2">
      <c r="A4" s="19" t="s">
        <v>1026</v>
      </c>
    </row>
    <row r="5" spans="1:1" x14ac:dyDescent="0.2">
      <c r="A5" s="19" t="s">
        <v>939</v>
      </c>
    </row>
    <row r="6" spans="1:1" x14ac:dyDescent="0.2">
      <c r="A6" s="6" t="s">
        <v>671</v>
      </c>
    </row>
    <row r="7" spans="1:1" x14ac:dyDescent="0.2">
      <c r="A7" s="6" t="s">
        <v>670</v>
      </c>
    </row>
    <row r="8" spans="1:1" x14ac:dyDescent="0.2">
      <c r="A8" s="6" t="s">
        <v>651</v>
      </c>
    </row>
    <row r="9" spans="1:1" x14ac:dyDescent="0.2">
      <c r="A9" s="6" t="s">
        <v>92</v>
      </c>
    </row>
    <row r="10" spans="1:1" x14ac:dyDescent="0.2">
      <c r="A10" s="6" t="s">
        <v>575</v>
      </c>
    </row>
    <row r="11" spans="1:1" x14ac:dyDescent="0.2">
      <c r="A11" s="6" t="s">
        <v>448</v>
      </c>
    </row>
    <row r="12" spans="1:1" x14ac:dyDescent="0.2">
      <c r="A12" s="6" t="s">
        <v>502</v>
      </c>
    </row>
    <row r="13" spans="1:1" x14ac:dyDescent="0.2">
      <c r="A13" s="5" t="s">
        <v>215</v>
      </c>
    </row>
    <row r="14" spans="1:1" x14ac:dyDescent="0.2">
      <c r="A14" s="9" t="s">
        <v>471</v>
      </c>
    </row>
    <row r="15" spans="1:1" x14ac:dyDescent="0.2">
      <c r="A15" s="9" t="s">
        <v>150</v>
      </c>
    </row>
    <row r="16" spans="1:1" x14ac:dyDescent="0.2">
      <c r="A16" s="9" t="s">
        <v>143</v>
      </c>
    </row>
    <row r="17" spans="1:1" x14ac:dyDescent="0.2">
      <c r="A17" s="6" t="s">
        <v>344</v>
      </c>
    </row>
    <row r="18" spans="1:1" x14ac:dyDescent="0.2">
      <c r="A18" s="8" t="s">
        <v>323</v>
      </c>
    </row>
    <row r="19" spans="1:1" x14ac:dyDescent="0.2">
      <c r="A19" s="8" t="s">
        <v>399</v>
      </c>
    </row>
    <row r="20" spans="1:1" x14ac:dyDescent="0.2">
      <c r="A20" s="8" t="s">
        <v>288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90"/>
  <sheetViews>
    <sheetView tabSelected="1" zoomScale="85" zoomScaleNormal="85" workbookViewId="0">
      <pane ySplit="11" topLeftCell="A12" activePane="bottomLeft" state="frozen"/>
      <selection pane="bottomLeft" activeCell="C32" sqref="C32"/>
    </sheetView>
  </sheetViews>
  <sheetFormatPr defaultColWidth="8.85546875" defaultRowHeight="12.75" x14ac:dyDescent="0.2"/>
  <cols>
    <col min="1" max="1" width="13.7109375" style="66" customWidth="1"/>
    <col min="2" max="2" width="27" style="55" customWidth="1"/>
    <col min="3" max="3" width="20.7109375" style="55" customWidth="1"/>
    <col min="4" max="4" width="24.5703125" style="55" customWidth="1"/>
    <col min="5" max="5" width="27.42578125" style="55" customWidth="1"/>
    <col min="6" max="6" width="33.140625" style="55" customWidth="1"/>
    <col min="7" max="7" width="22" style="55" customWidth="1"/>
    <col min="8" max="8" width="44.85546875" style="55" customWidth="1"/>
    <col min="9" max="9" width="41" style="55" customWidth="1"/>
    <col min="10" max="10" width="43.85546875" style="57" customWidth="1"/>
    <col min="11" max="11" width="40" style="57" customWidth="1"/>
    <col min="12" max="12" width="50.85546875" style="58" customWidth="1"/>
    <col min="13" max="13" width="52.7109375" style="55" customWidth="1"/>
    <col min="14" max="16384" width="8.85546875" style="55"/>
  </cols>
  <sheetData>
    <row r="1" spans="1:12" ht="18.75" thickBot="1" x14ac:dyDescent="0.3">
      <c r="A1" s="54" t="s">
        <v>1136</v>
      </c>
      <c r="C1" s="56"/>
    </row>
    <row r="2" spans="1:12" ht="15" customHeight="1" x14ac:dyDescent="0.2">
      <c r="A2" s="50"/>
      <c r="B2" s="50"/>
      <c r="C2" s="47" t="s">
        <v>1134</v>
      </c>
      <c r="D2" s="59" t="str">
        <f>"Unsure = " &amp; COUNTIF(D12:D378,"*sure*")</f>
        <v>Unsure = 3</v>
      </c>
      <c r="E2" s="60"/>
      <c r="F2" s="61" t="str">
        <f>"Onsite Detention = " &amp; COUNTIF(F12:F378,"*site Detention*")</f>
        <v>Onsite Detention = 123</v>
      </c>
      <c r="G2" s="62"/>
      <c r="H2" s="60" t="str">
        <f>"None/Unsure = " &amp; COUNTIF(H12:H378,"*ure*")</f>
        <v>None/Unsure = 30</v>
      </c>
      <c r="I2" s="60" t="str">
        <f>"None/Unsure = " &amp; COUNTIF(I12:I378,"*ure*")</f>
        <v>None/Unsure = 36</v>
      </c>
      <c r="J2" s="60" t="str">
        <f>"Roadways above the BFE = " &amp; COUNTIF(J12:J378,"*roadways and other access routes*")</f>
        <v>Roadways above the BFE = 41</v>
      </c>
      <c r="K2" s="60"/>
      <c r="L2" s="63"/>
    </row>
    <row r="3" spans="1:12" x14ac:dyDescent="0.2">
      <c r="A3" s="50"/>
      <c r="B3" s="50"/>
      <c r="C3" s="48"/>
      <c r="D3" s="64" t="str">
        <f>"0' = " &amp; COUNTIF(D12:D378,"0")</f>
        <v>0' = 37</v>
      </c>
      <c r="E3" s="65"/>
      <c r="F3" s="65" t="str">
        <f>"Regional Detention = " &amp; COUNTIF(F12:F378,"*egional Detentio*")</f>
        <v>Regional Detention = 67</v>
      </c>
      <c r="H3" s="65" t="str">
        <f>"0' = " &amp; COUNTIF(H12:H378,"0")</f>
        <v>0' = 47</v>
      </c>
      <c r="I3" s="65" t="str">
        <f>"0' = " &amp; COUNTIF(I12:I378,"0")</f>
        <v>0' = 50</v>
      </c>
      <c r="J3" s="65" t="str">
        <f>"Compensating loss of FP storage = " &amp; COUNTIF(J12:J378,"*floodplain storage loss*")</f>
        <v>Compensating loss of FP storage = 39</v>
      </c>
      <c r="K3" s="65"/>
    </row>
    <row r="4" spans="1:12" x14ac:dyDescent="0.2">
      <c r="A4" s="51"/>
      <c r="B4" s="51"/>
      <c r="C4" s="48"/>
      <c r="D4" s="64" t="str">
        <f>"1' = " &amp; COUNTIF(D12:D378,"1")</f>
        <v>1' = 136</v>
      </c>
      <c r="E4" s="65"/>
      <c r="F4" s="65" t="str">
        <f>"Mitigate Downstream Impacts = " &amp; COUNTIF(F12:F378,"*itigate Downstream Impact*")</f>
        <v>Mitigate Downstream Impacts = 86</v>
      </c>
      <c r="H4" s="65" t="str">
        <f>"1' = " &amp; COUNTIF(H12:H378,"1")</f>
        <v>1' = 70</v>
      </c>
      <c r="I4" s="65" t="str">
        <f>"1' = " &amp; COUNTIF(I12:I378,"1")</f>
        <v>1' = 68</v>
      </c>
      <c r="J4" s="65" t="str">
        <f>"Critical facilities outside of SFHA = " &amp; COUNTIF(J12:J378,"*critical facilities*")</f>
        <v>Critical facilities outside of SFHA = 46</v>
      </c>
      <c r="K4" s="65"/>
    </row>
    <row r="5" spans="1:12" x14ac:dyDescent="0.2">
      <c r="B5" s="66"/>
      <c r="C5" s="48"/>
      <c r="D5" s="64" t="str">
        <f>"2' = " &amp; COUNTIF(D12:D378,"2")</f>
        <v>2' = 128</v>
      </c>
      <c r="E5" s="65"/>
      <c r="F5" s="65" t="str">
        <f>"Setback from Floodway = " &amp; COUNTIF(F12:F378,"*etback from Floodwa*")</f>
        <v>Setback from Floodway = 47</v>
      </c>
      <c r="H5" s="65" t="str">
        <f>"2' = " &amp; COUNTIF(H12:H378,"2")</f>
        <v>2' = 39</v>
      </c>
      <c r="I5" s="65" t="str">
        <f>"2' = " &amp; COUNTIF(I12:I378,"2")</f>
        <v>2' = 27</v>
      </c>
      <c r="J5" s="65" t="str">
        <f>"Restricting development along waterways = " &amp; COUNTIF(J12:J378,"*set area along waterways*")</f>
        <v>Restricting development along waterways = 32</v>
      </c>
      <c r="K5" s="65"/>
    </row>
    <row r="6" spans="1:12" ht="15" x14ac:dyDescent="0.25">
      <c r="B6" s="24"/>
      <c r="C6" s="48"/>
      <c r="D6" s="64" t="str">
        <f>"3' = " &amp; COUNTIF(D12:D378,"3")</f>
        <v>3' = 18</v>
      </c>
      <c r="E6" s="65"/>
      <c r="F6" s="65" t="str">
        <f>"None of the Above = " &amp; COUNTIF(F12:F378,"None*")</f>
        <v>None of the Above = 7</v>
      </c>
      <c r="G6" s="66"/>
      <c r="H6" s="65" t="str">
        <f>"3' = " &amp; COUNTIF(H12:H378,"3")</f>
        <v>3' = 2</v>
      </c>
      <c r="I6" s="65" t="str">
        <f>"3' = " &amp; COUNTIF(I12:I378,"3")</f>
        <v>3' = 1</v>
      </c>
      <c r="J6" s="65" t="str">
        <f>"I don't know = " &amp; COUNTIF(J12:J378,"*don't know*")</f>
        <v>I don't know = 18</v>
      </c>
      <c r="K6" s="65"/>
    </row>
    <row r="7" spans="1:12" ht="15" x14ac:dyDescent="0.25">
      <c r="B7" s="23"/>
      <c r="C7" s="48"/>
      <c r="D7" s="64" t="str">
        <f>"Other = " &amp; COUNTIF(D12:D378,"*Other")</f>
        <v>Other = 17</v>
      </c>
      <c r="E7" s="65"/>
      <c r="F7" s="65" t="str">
        <f>"Not Sure = " &amp; COUNTIF(F12:F378,"*ot sur*")</f>
        <v>Not Sure = 8</v>
      </c>
      <c r="G7" s="66"/>
      <c r="H7" s="65" t="str">
        <f>"1.5' = " &amp; COUNTIF(H12:H378,"1.5")</f>
        <v>1.5' = 20</v>
      </c>
      <c r="I7" s="65" t="str">
        <f>"1.5' = " &amp; COUNTIF(I12:I378,"1.5")</f>
        <v>1.5' = 21</v>
      </c>
      <c r="J7" s="65"/>
      <c r="K7" s="65"/>
    </row>
    <row r="8" spans="1:12" ht="13.5" thickBot="1" x14ac:dyDescent="0.25">
      <c r="A8" s="55"/>
      <c r="C8" s="49"/>
      <c r="D8" s="67" t="str">
        <f>"None = " &amp; COUNTIF(D12:D378,"No*")</f>
        <v>None = 8</v>
      </c>
      <c r="E8" s="68"/>
      <c r="F8" s="69" t="str">
        <f>"Other = " &amp; COUNTIF(F12:F378,"*ther*")</f>
        <v>Other = 30</v>
      </c>
      <c r="G8" s="68"/>
      <c r="H8" s="68"/>
      <c r="I8" s="68"/>
      <c r="J8" s="70"/>
      <c r="K8" s="70"/>
      <c r="L8" s="71"/>
    </row>
    <row r="9" spans="1:12" x14ac:dyDescent="0.2">
      <c r="A9" s="55"/>
      <c r="F9" s="65"/>
    </row>
    <row r="10" spans="1:12" s="75" customFormat="1" ht="51" customHeight="1" x14ac:dyDescent="0.2">
      <c r="A10" s="72"/>
      <c r="B10" s="25"/>
      <c r="C10" s="72"/>
      <c r="D10" s="28"/>
      <c r="E10" s="28"/>
      <c r="F10" s="52"/>
      <c r="G10" s="52"/>
      <c r="H10" s="72"/>
      <c r="I10" s="26"/>
      <c r="J10" s="73"/>
      <c r="K10" s="74"/>
    </row>
    <row r="11" spans="1:12" s="75" customFormat="1" ht="102" x14ac:dyDescent="0.2">
      <c r="A11" s="53" t="s">
        <v>962</v>
      </c>
      <c r="B11" s="53" t="s">
        <v>374</v>
      </c>
      <c r="C11" s="53" t="s">
        <v>598</v>
      </c>
      <c r="D11" s="53" t="s">
        <v>1028</v>
      </c>
      <c r="E11" s="53" t="s">
        <v>1029</v>
      </c>
      <c r="F11" s="53" t="s">
        <v>780</v>
      </c>
      <c r="G11" s="53" t="s">
        <v>781</v>
      </c>
      <c r="H11" s="53" t="s">
        <v>966</v>
      </c>
      <c r="I11" s="53" t="s">
        <v>967</v>
      </c>
      <c r="J11" s="53" t="s">
        <v>782</v>
      </c>
      <c r="K11" s="53" t="s">
        <v>1030</v>
      </c>
      <c r="L11" s="76" t="s">
        <v>299</v>
      </c>
    </row>
    <row r="12" spans="1:12" s="75" customFormat="1" x14ac:dyDescent="0.2">
      <c r="A12" s="77">
        <v>0</v>
      </c>
      <c r="B12" s="77" t="s">
        <v>271</v>
      </c>
      <c r="C12" s="77"/>
      <c r="D12" s="77">
        <v>1</v>
      </c>
      <c r="E12" s="78"/>
      <c r="F12" s="77"/>
      <c r="G12" s="77"/>
      <c r="H12" s="77"/>
      <c r="I12" s="77"/>
      <c r="J12" s="78"/>
      <c r="K12" s="78"/>
      <c r="L12" s="79" t="s">
        <v>272</v>
      </c>
    </row>
    <row r="13" spans="1:12" s="75" customFormat="1" ht="89.25" x14ac:dyDescent="0.2">
      <c r="A13" s="77">
        <v>0</v>
      </c>
      <c r="B13" s="77" t="s">
        <v>127</v>
      </c>
      <c r="C13" s="77"/>
      <c r="D13" s="77">
        <v>1</v>
      </c>
      <c r="E13" s="78"/>
      <c r="F13" s="78"/>
      <c r="G13" s="78"/>
      <c r="H13" s="77">
        <v>1.5</v>
      </c>
      <c r="I13" s="77">
        <v>1.5</v>
      </c>
      <c r="J13" s="78"/>
      <c r="K13" s="78"/>
      <c r="L13" s="80" t="s">
        <v>546</v>
      </c>
    </row>
    <row r="14" spans="1:12" s="75" customFormat="1" x14ac:dyDescent="0.2">
      <c r="A14" s="77">
        <v>0</v>
      </c>
      <c r="B14" s="77" t="s">
        <v>485</v>
      </c>
      <c r="C14" s="77"/>
      <c r="D14" s="77">
        <v>2</v>
      </c>
      <c r="E14" s="78"/>
      <c r="F14" s="78"/>
      <c r="G14" s="78"/>
      <c r="H14" s="77"/>
      <c r="I14" s="77"/>
      <c r="J14" s="78"/>
      <c r="K14" s="78"/>
      <c r="L14" s="80"/>
    </row>
    <row r="15" spans="1:12" s="75" customFormat="1" ht="38.25" x14ac:dyDescent="0.2">
      <c r="A15" s="77">
        <v>0</v>
      </c>
      <c r="B15" s="78" t="s">
        <v>214</v>
      </c>
      <c r="C15" s="77"/>
      <c r="D15" s="78">
        <v>1</v>
      </c>
      <c r="E15" s="78"/>
      <c r="F15" s="78"/>
      <c r="G15" s="78"/>
      <c r="H15" s="78"/>
      <c r="I15" s="78"/>
      <c r="J15" s="78"/>
      <c r="K15" s="78"/>
      <c r="L15" s="80" t="s">
        <v>547</v>
      </c>
    </row>
    <row r="16" spans="1:12" s="75" customFormat="1" ht="63.75" x14ac:dyDescent="0.2">
      <c r="A16" s="77">
        <v>2019</v>
      </c>
      <c r="B16" s="78" t="s">
        <v>617</v>
      </c>
      <c r="C16" s="77"/>
      <c r="D16" s="78">
        <v>1</v>
      </c>
      <c r="E16" s="78" t="s">
        <v>1049</v>
      </c>
      <c r="F16" s="78" t="s">
        <v>850</v>
      </c>
      <c r="G16" s="78" t="s">
        <v>783</v>
      </c>
      <c r="H16" s="78">
        <v>1.5</v>
      </c>
      <c r="I16" s="78">
        <v>1</v>
      </c>
      <c r="J16" s="78" t="s">
        <v>778</v>
      </c>
      <c r="K16" s="78"/>
      <c r="L16" s="80" t="s">
        <v>620</v>
      </c>
    </row>
    <row r="17" spans="1:12" s="75" customFormat="1" ht="229.5" x14ac:dyDescent="0.2">
      <c r="A17" s="77">
        <v>0</v>
      </c>
      <c r="B17" s="77" t="s">
        <v>185</v>
      </c>
      <c r="C17" s="77"/>
      <c r="D17" s="77">
        <v>2</v>
      </c>
      <c r="E17" s="78" t="s">
        <v>1131</v>
      </c>
      <c r="F17" s="78"/>
      <c r="G17" s="78"/>
      <c r="H17" s="78" t="s">
        <v>968</v>
      </c>
      <c r="I17" s="78" t="s">
        <v>968</v>
      </c>
      <c r="J17" s="78"/>
      <c r="K17" s="78"/>
      <c r="L17" s="80" t="s">
        <v>37</v>
      </c>
    </row>
    <row r="18" spans="1:12" s="75" customFormat="1" ht="38.25" x14ac:dyDescent="0.2">
      <c r="A18" s="77">
        <v>0</v>
      </c>
      <c r="B18" s="77" t="s">
        <v>297</v>
      </c>
      <c r="C18" s="77"/>
      <c r="D18" s="77">
        <v>0</v>
      </c>
      <c r="E18" s="78" t="s">
        <v>1131</v>
      </c>
      <c r="F18" s="78"/>
      <c r="G18" s="78"/>
      <c r="H18" s="77"/>
      <c r="I18" s="77"/>
      <c r="J18" s="78"/>
      <c r="K18" s="78"/>
      <c r="L18" s="80" t="s">
        <v>631</v>
      </c>
    </row>
    <row r="19" spans="1:12" s="75" customFormat="1" ht="89.25" x14ac:dyDescent="0.2">
      <c r="A19" s="77">
        <v>2023</v>
      </c>
      <c r="B19" s="77" t="s">
        <v>283</v>
      </c>
      <c r="C19" s="77"/>
      <c r="D19" s="77">
        <v>1</v>
      </c>
      <c r="E19" s="78" t="s">
        <v>1131</v>
      </c>
      <c r="F19" s="78" t="s">
        <v>980</v>
      </c>
      <c r="G19" s="78"/>
      <c r="H19" s="77">
        <v>1</v>
      </c>
      <c r="I19" s="77">
        <v>1</v>
      </c>
      <c r="J19" s="81" t="s">
        <v>981</v>
      </c>
      <c r="K19" s="81"/>
      <c r="L19" s="80" t="s">
        <v>633</v>
      </c>
    </row>
    <row r="20" spans="1:12" s="72" customFormat="1" ht="165.75" x14ac:dyDescent="0.2">
      <c r="A20" s="77">
        <v>2022</v>
      </c>
      <c r="B20" s="45" t="s">
        <v>180</v>
      </c>
      <c r="C20" s="45"/>
      <c r="D20" s="45">
        <v>1</v>
      </c>
      <c r="E20" s="78" t="s">
        <v>1132</v>
      </c>
      <c r="F20" s="39" t="s">
        <v>893</v>
      </c>
      <c r="G20" s="39"/>
      <c r="H20" s="45">
        <v>1.5</v>
      </c>
      <c r="I20" s="45">
        <v>1.5</v>
      </c>
      <c r="J20" s="37" t="s">
        <v>892</v>
      </c>
      <c r="K20" s="37"/>
      <c r="L20" s="33" t="s">
        <v>891</v>
      </c>
    </row>
    <row r="21" spans="1:12" s="75" customFormat="1" ht="38.25" x14ac:dyDescent="0.2">
      <c r="A21" s="77">
        <v>2023</v>
      </c>
      <c r="B21" s="77" t="s">
        <v>268</v>
      </c>
      <c r="C21" s="77"/>
      <c r="D21" s="77" t="s">
        <v>860</v>
      </c>
      <c r="E21" s="78" t="s">
        <v>1131</v>
      </c>
      <c r="F21" s="78" t="s">
        <v>980</v>
      </c>
      <c r="G21" s="78" t="s">
        <v>783</v>
      </c>
      <c r="H21" s="77" t="s">
        <v>979</v>
      </c>
      <c r="I21" s="77" t="s">
        <v>979</v>
      </c>
      <c r="J21" s="78" t="s">
        <v>984</v>
      </c>
      <c r="K21" s="78"/>
      <c r="L21" s="80" t="s">
        <v>350</v>
      </c>
    </row>
    <row r="22" spans="1:12" s="75" customFormat="1" x14ac:dyDescent="0.2">
      <c r="A22" s="77">
        <v>0</v>
      </c>
      <c r="B22" s="77" t="s">
        <v>22</v>
      </c>
      <c r="C22" s="77"/>
      <c r="D22" s="77">
        <v>1</v>
      </c>
      <c r="E22" s="78" t="s">
        <v>1131</v>
      </c>
      <c r="F22" s="78"/>
      <c r="G22" s="78"/>
      <c r="H22" s="77">
        <v>0</v>
      </c>
      <c r="I22" s="77">
        <v>0</v>
      </c>
      <c r="J22" s="78"/>
      <c r="K22" s="78"/>
      <c r="L22" s="80" t="s">
        <v>614</v>
      </c>
    </row>
    <row r="23" spans="1:12" s="75" customFormat="1" ht="38.25" x14ac:dyDescent="0.2">
      <c r="A23" s="77">
        <v>2024</v>
      </c>
      <c r="B23" s="77" t="s">
        <v>1021</v>
      </c>
      <c r="C23" s="77"/>
      <c r="D23" s="77">
        <v>1</v>
      </c>
      <c r="E23" s="78" t="s">
        <v>1033</v>
      </c>
      <c r="F23" s="78" t="s">
        <v>985</v>
      </c>
      <c r="G23" s="78" t="s">
        <v>1043</v>
      </c>
      <c r="H23" s="77">
        <v>0</v>
      </c>
      <c r="I23" s="77" t="s">
        <v>979</v>
      </c>
      <c r="J23" s="78" t="s">
        <v>984</v>
      </c>
      <c r="K23" s="78" t="s">
        <v>1046</v>
      </c>
      <c r="L23" s="80"/>
    </row>
    <row r="24" spans="1:12" s="75" customFormat="1" ht="140.25" x14ac:dyDescent="0.2">
      <c r="A24" s="77">
        <v>2024</v>
      </c>
      <c r="B24" s="77" t="s">
        <v>116</v>
      </c>
      <c r="C24" s="77">
        <v>7</v>
      </c>
      <c r="D24" s="77">
        <v>2</v>
      </c>
      <c r="E24" s="78" t="s">
        <v>1108</v>
      </c>
      <c r="F24" s="78" t="s">
        <v>849</v>
      </c>
      <c r="G24" s="78" t="s">
        <v>783</v>
      </c>
      <c r="H24" s="78" t="s">
        <v>1109</v>
      </c>
      <c r="I24" s="78" t="s">
        <v>1109</v>
      </c>
      <c r="J24" s="78" t="s">
        <v>892</v>
      </c>
      <c r="K24" s="78" t="s">
        <v>1110</v>
      </c>
      <c r="L24" s="80" t="s">
        <v>538</v>
      </c>
    </row>
    <row r="25" spans="1:12" s="75" customFormat="1" ht="51" x14ac:dyDescent="0.2">
      <c r="A25" s="77">
        <v>2024</v>
      </c>
      <c r="B25" s="77" t="s">
        <v>1020</v>
      </c>
      <c r="C25" s="77"/>
      <c r="D25" s="77">
        <v>2</v>
      </c>
      <c r="E25" s="78" t="s">
        <v>1061</v>
      </c>
      <c r="F25" s="78" t="s">
        <v>1062</v>
      </c>
      <c r="G25" s="78" t="s">
        <v>783</v>
      </c>
      <c r="H25" s="77">
        <v>2</v>
      </c>
      <c r="I25" s="77">
        <v>2</v>
      </c>
      <c r="J25" s="78" t="s">
        <v>984</v>
      </c>
      <c r="K25" s="78" t="s">
        <v>1063</v>
      </c>
      <c r="L25" s="80"/>
    </row>
    <row r="26" spans="1:12" s="75" customFormat="1" x14ac:dyDescent="0.2">
      <c r="A26" s="77">
        <v>0</v>
      </c>
      <c r="B26" s="77" t="s">
        <v>462</v>
      </c>
      <c r="C26" s="77"/>
      <c r="D26" s="77">
        <v>3</v>
      </c>
      <c r="E26" s="78"/>
      <c r="F26" s="78"/>
      <c r="G26" s="78"/>
      <c r="H26" s="77"/>
      <c r="I26" s="77"/>
      <c r="J26" s="78"/>
      <c r="K26" s="78"/>
      <c r="L26" s="80" t="s">
        <v>171</v>
      </c>
    </row>
    <row r="27" spans="1:12" s="75" customFormat="1" ht="306" x14ac:dyDescent="0.2">
      <c r="A27" s="77">
        <v>2024</v>
      </c>
      <c r="B27" s="29" t="s">
        <v>200</v>
      </c>
      <c r="C27" s="29">
        <v>6</v>
      </c>
      <c r="D27" s="82" t="s">
        <v>1041</v>
      </c>
      <c r="E27" s="78" t="s">
        <v>1075</v>
      </c>
      <c r="F27" s="30" t="s">
        <v>1072</v>
      </c>
      <c r="G27" s="30" t="s">
        <v>1076</v>
      </c>
      <c r="H27" s="29" t="s">
        <v>979</v>
      </c>
      <c r="I27" s="29" t="s">
        <v>979</v>
      </c>
      <c r="J27" s="30" t="s">
        <v>1077</v>
      </c>
      <c r="K27" s="30" t="s">
        <v>1051</v>
      </c>
      <c r="L27" s="33" t="s">
        <v>894</v>
      </c>
    </row>
    <row r="28" spans="1:12" s="75" customFormat="1" ht="102" x14ac:dyDescent="0.2">
      <c r="A28" s="77">
        <v>2019</v>
      </c>
      <c r="B28" s="77" t="s">
        <v>641</v>
      </c>
      <c r="C28" s="77"/>
      <c r="D28" s="77">
        <v>1</v>
      </c>
      <c r="E28" s="78" t="s">
        <v>1132</v>
      </c>
      <c r="F28" s="78" t="s">
        <v>854</v>
      </c>
      <c r="G28" s="78" t="s">
        <v>783</v>
      </c>
      <c r="H28" s="77">
        <v>1</v>
      </c>
      <c r="I28" s="77">
        <v>1</v>
      </c>
      <c r="J28" s="78" t="s">
        <v>784</v>
      </c>
      <c r="K28" s="78"/>
      <c r="L28" s="80"/>
    </row>
    <row r="29" spans="1:12" s="75" customFormat="1" ht="51" x14ac:dyDescent="0.2">
      <c r="A29" s="77">
        <v>0</v>
      </c>
      <c r="B29" s="77" t="s">
        <v>348</v>
      </c>
      <c r="C29" s="77"/>
      <c r="D29" s="77">
        <v>1</v>
      </c>
      <c r="E29" s="78" t="s">
        <v>1131</v>
      </c>
      <c r="F29" s="78"/>
      <c r="G29" s="78"/>
      <c r="H29" s="77"/>
      <c r="I29" s="77"/>
      <c r="J29" s="78"/>
      <c r="K29" s="78"/>
      <c r="L29" s="80" t="s">
        <v>452</v>
      </c>
    </row>
    <row r="30" spans="1:12" s="75" customFormat="1" ht="38.25" x14ac:dyDescent="0.2">
      <c r="A30" s="77">
        <v>0</v>
      </c>
      <c r="B30" s="77" t="s">
        <v>201</v>
      </c>
      <c r="C30" s="77"/>
      <c r="D30" s="77" t="s">
        <v>202</v>
      </c>
      <c r="E30" s="78" t="s">
        <v>1131</v>
      </c>
      <c r="F30" s="78"/>
      <c r="G30" s="78"/>
      <c r="H30" s="77"/>
      <c r="I30" s="77"/>
      <c r="J30" s="78"/>
      <c r="K30" s="78"/>
      <c r="L30" s="80" t="s">
        <v>269</v>
      </c>
    </row>
    <row r="31" spans="1:12" s="75" customFormat="1" x14ac:dyDescent="0.2">
      <c r="A31" s="77">
        <v>0</v>
      </c>
      <c r="B31" s="77" t="s">
        <v>362</v>
      </c>
      <c r="C31" s="77"/>
      <c r="D31" s="77">
        <v>0</v>
      </c>
      <c r="E31" s="78" t="s">
        <v>1131</v>
      </c>
      <c r="F31" s="78"/>
      <c r="G31" s="78"/>
      <c r="H31" s="77"/>
      <c r="I31" s="77"/>
      <c r="J31" s="78"/>
      <c r="K31" s="78"/>
      <c r="L31" s="80" t="s">
        <v>363</v>
      </c>
    </row>
    <row r="32" spans="1:12" s="75" customFormat="1" ht="63.75" x14ac:dyDescent="0.2">
      <c r="A32" s="77">
        <v>0</v>
      </c>
      <c r="B32" s="77" t="s">
        <v>497</v>
      </c>
      <c r="C32" s="77"/>
      <c r="D32" s="77">
        <v>3</v>
      </c>
      <c r="E32" s="78" t="s">
        <v>1131</v>
      </c>
      <c r="F32" s="78"/>
      <c r="G32" s="78"/>
      <c r="H32" s="77">
        <v>2</v>
      </c>
      <c r="I32" s="77">
        <v>1</v>
      </c>
      <c r="J32" s="78"/>
      <c r="K32" s="78"/>
      <c r="L32" s="80" t="s">
        <v>9</v>
      </c>
    </row>
    <row r="33" spans="1:12" s="75" customFormat="1" ht="51" x14ac:dyDescent="0.2">
      <c r="A33" s="77">
        <v>0</v>
      </c>
      <c r="B33" s="77" t="s">
        <v>255</v>
      </c>
      <c r="C33" s="77"/>
      <c r="D33" s="77">
        <v>1</v>
      </c>
      <c r="E33" s="78" t="s">
        <v>1131</v>
      </c>
      <c r="F33" s="78"/>
      <c r="G33" s="78"/>
      <c r="H33" s="77"/>
      <c r="I33" s="77"/>
      <c r="J33" s="78"/>
      <c r="K33" s="78"/>
      <c r="L33" s="80" t="s">
        <v>209</v>
      </c>
    </row>
    <row r="34" spans="1:12" s="75" customFormat="1" ht="127.5" x14ac:dyDescent="0.2">
      <c r="A34" s="77">
        <v>2022</v>
      </c>
      <c r="B34" s="29" t="s">
        <v>181</v>
      </c>
      <c r="C34" s="29"/>
      <c r="D34" s="29">
        <v>2</v>
      </c>
      <c r="E34" s="78" t="s">
        <v>1131</v>
      </c>
      <c r="F34" s="31" t="s">
        <v>964</v>
      </c>
      <c r="G34" s="30"/>
      <c r="H34" s="29"/>
      <c r="I34" s="29"/>
      <c r="J34" s="31" t="s">
        <v>898</v>
      </c>
      <c r="K34" s="31"/>
      <c r="L34" s="34" t="s">
        <v>899</v>
      </c>
    </row>
    <row r="35" spans="1:12" s="75" customFormat="1" ht="216.75" x14ac:dyDescent="0.2">
      <c r="A35" s="77">
        <v>2024</v>
      </c>
      <c r="B35" s="77" t="s">
        <v>138</v>
      </c>
      <c r="C35" s="77">
        <v>8</v>
      </c>
      <c r="D35" s="77">
        <v>1</v>
      </c>
      <c r="E35" s="78" t="s">
        <v>1060</v>
      </c>
      <c r="F35" s="78" t="s">
        <v>852</v>
      </c>
      <c r="G35" s="78"/>
      <c r="H35" s="77" t="s">
        <v>1044</v>
      </c>
      <c r="I35" s="77" t="s">
        <v>1044</v>
      </c>
      <c r="J35" s="78" t="s">
        <v>902</v>
      </c>
      <c r="K35" s="78" t="s">
        <v>1115</v>
      </c>
      <c r="L35" s="80" t="s">
        <v>652</v>
      </c>
    </row>
    <row r="36" spans="1:12" s="75" customFormat="1" ht="255" x14ac:dyDescent="0.2">
      <c r="A36" s="77">
        <v>2019</v>
      </c>
      <c r="B36" s="77" t="s">
        <v>137</v>
      </c>
      <c r="C36" s="77"/>
      <c r="D36" s="77">
        <v>2</v>
      </c>
      <c r="E36" s="78"/>
      <c r="F36" s="78" t="s">
        <v>785</v>
      </c>
      <c r="G36" s="78" t="s">
        <v>786</v>
      </c>
      <c r="H36" s="77" t="s">
        <v>863</v>
      </c>
      <c r="I36" s="77" t="s">
        <v>863</v>
      </c>
      <c r="J36" s="78" t="s">
        <v>862</v>
      </c>
      <c r="K36" s="78"/>
      <c r="L36" s="80" t="s">
        <v>675</v>
      </c>
    </row>
    <row r="37" spans="1:12" s="75" customFormat="1" ht="76.5" x14ac:dyDescent="0.2">
      <c r="A37" s="77">
        <v>2024</v>
      </c>
      <c r="B37" s="29" t="s">
        <v>148</v>
      </c>
      <c r="C37" s="29">
        <v>6</v>
      </c>
      <c r="D37" s="29" t="s">
        <v>758</v>
      </c>
      <c r="E37" s="78" t="s">
        <v>1087</v>
      </c>
      <c r="F37" s="83" t="s">
        <v>844</v>
      </c>
      <c r="G37" s="83"/>
      <c r="H37" s="29">
        <v>2</v>
      </c>
      <c r="I37" s="29">
        <v>2</v>
      </c>
      <c r="J37" s="31" t="s">
        <v>1088</v>
      </c>
      <c r="K37" s="31" t="s">
        <v>1039</v>
      </c>
      <c r="L37" s="35" t="s">
        <v>895</v>
      </c>
    </row>
    <row r="38" spans="1:12" s="75" customFormat="1" ht="76.5" x14ac:dyDescent="0.2">
      <c r="A38" s="77">
        <v>2023</v>
      </c>
      <c r="B38" s="77" t="s">
        <v>291</v>
      </c>
      <c r="C38" s="77">
        <v>7</v>
      </c>
      <c r="D38" s="77" t="s">
        <v>860</v>
      </c>
      <c r="E38" s="78" t="s">
        <v>1131</v>
      </c>
      <c r="F38" s="78" t="s">
        <v>978</v>
      </c>
      <c r="G38" s="78"/>
      <c r="H38" s="77">
        <v>1</v>
      </c>
      <c r="I38" s="77">
        <v>1</v>
      </c>
      <c r="J38" s="81" t="s">
        <v>984</v>
      </c>
      <c r="K38" s="81"/>
      <c r="L38" s="80" t="s">
        <v>676</v>
      </c>
    </row>
    <row r="39" spans="1:12" s="75" customFormat="1" x14ac:dyDescent="0.2">
      <c r="A39" s="77">
        <v>0</v>
      </c>
      <c r="B39" s="77" t="s">
        <v>347</v>
      </c>
      <c r="C39" s="77"/>
      <c r="D39" s="77">
        <v>2</v>
      </c>
      <c r="E39" s="78" t="s">
        <v>1131</v>
      </c>
      <c r="F39" s="78"/>
      <c r="G39" s="78"/>
      <c r="H39" s="77"/>
      <c r="I39" s="77"/>
      <c r="J39" s="78"/>
      <c r="K39" s="78"/>
      <c r="L39" s="80" t="s">
        <v>208</v>
      </c>
    </row>
    <row r="40" spans="1:12" s="75" customFormat="1" ht="140.25" x14ac:dyDescent="0.2">
      <c r="A40" s="77">
        <v>0</v>
      </c>
      <c r="B40" s="77" t="s">
        <v>63</v>
      </c>
      <c r="C40" s="77"/>
      <c r="D40" s="77" t="s">
        <v>62</v>
      </c>
      <c r="E40" s="78" t="s">
        <v>1131</v>
      </c>
      <c r="F40" s="78"/>
      <c r="G40" s="78"/>
      <c r="H40" s="77">
        <v>1</v>
      </c>
      <c r="I40" s="77">
        <v>0.5</v>
      </c>
      <c r="J40" s="78"/>
      <c r="K40" s="78"/>
      <c r="L40" s="80" t="s">
        <v>53</v>
      </c>
    </row>
    <row r="41" spans="1:12" s="75" customFormat="1" ht="63.75" x14ac:dyDescent="0.2">
      <c r="A41" s="77">
        <v>0</v>
      </c>
      <c r="B41" s="77" t="s">
        <v>124</v>
      </c>
      <c r="C41" s="77">
        <v>8</v>
      </c>
      <c r="D41" s="77"/>
      <c r="E41" s="78" t="s">
        <v>1131</v>
      </c>
      <c r="F41" s="78"/>
      <c r="G41" s="78"/>
      <c r="H41" s="77">
        <v>1</v>
      </c>
      <c r="I41" s="77">
        <v>1</v>
      </c>
      <c r="J41" s="78"/>
      <c r="K41" s="78"/>
      <c r="L41" s="80" t="s">
        <v>445</v>
      </c>
    </row>
    <row r="42" spans="1:12" s="75" customFormat="1" ht="102" x14ac:dyDescent="0.2">
      <c r="A42" s="77">
        <v>2019</v>
      </c>
      <c r="B42" s="77" t="s">
        <v>642</v>
      </c>
      <c r="C42" s="77"/>
      <c r="D42" s="77" t="s">
        <v>860</v>
      </c>
      <c r="E42" s="78" t="s">
        <v>1132</v>
      </c>
      <c r="F42" s="78" t="s">
        <v>846</v>
      </c>
      <c r="G42" s="78" t="s">
        <v>783</v>
      </c>
      <c r="H42" s="77">
        <v>1.5</v>
      </c>
      <c r="I42" s="77">
        <v>1</v>
      </c>
      <c r="J42" s="78" t="s">
        <v>969</v>
      </c>
      <c r="K42" s="78"/>
      <c r="L42" s="80"/>
    </row>
    <row r="43" spans="1:12" s="75" customFormat="1" ht="280.5" x14ac:dyDescent="0.2">
      <c r="A43" s="77">
        <v>2024</v>
      </c>
      <c r="B43" s="29" t="s">
        <v>391</v>
      </c>
      <c r="C43" s="29">
        <v>6</v>
      </c>
      <c r="D43" s="29">
        <v>2</v>
      </c>
      <c r="E43" s="78" t="s">
        <v>1032</v>
      </c>
      <c r="F43" s="30" t="s">
        <v>849</v>
      </c>
      <c r="G43" s="30" t="s">
        <v>783</v>
      </c>
      <c r="H43" s="29" t="s">
        <v>1044</v>
      </c>
      <c r="I43" s="29" t="s">
        <v>1044</v>
      </c>
      <c r="J43" s="31" t="s">
        <v>1077</v>
      </c>
      <c r="K43" s="31" t="s">
        <v>1051</v>
      </c>
      <c r="L43" s="35" t="s">
        <v>678</v>
      </c>
    </row>
    <row r="44" spans="1:12" s="75" customFormat="1" ht="102" x14ac:dyDescent="0.2">
      <c r="A44" s="77">
        <v>2019</v>
      </c>
      <c r="B44" s="77" t="s">
        <v>305</v>
      </c>
      <c r="C44" s="77">
        <v>7</v>
      </c>
      <c r="D44" s="77">
        <v>2</v>
      </c>
      <c r="E44" s="78" t="s">
        <v>1132</v>
      </c>
      <c r="F44" s="78" t="s">
        <v>853</v>
      </c>
      <c r="G44" s="78" t="s">
        <v>783</v>
      </c>
      <c r="H44" s="77">
        <v>0</v>
      </c>
      <c r="I44" s="77">
        <v>0</v>
      </c>
      <c r="J44" s="78" t="s">
        <v>778</v>
      </c>
      <c r="K44" s="78"/>
      <c r="L44" s="80" t="s">
        <v>679</v>
      </c>
    </row>
    <row r="45" spans="1:12" s="75" customFormat="1" ht="114.75" x14ac:dyDescent="0.2">
      <c r="A45" s="77">
        <v>2019</v>
      </c>
      <c r="B45" s="77" t="s">
        <v>498</v>
      </c>
      <c r="C45" s="77"/>
      <c r="D45" s="78">
        <v>1</v>
      </c>
      <c r="E45" s="78" t="s">
        <v>1132</v>
      </c>
      <c r="F45" s="78" t="s">
        <v>785</v>
      </c>
      <c r="G45" s="78" t="s">
        <v>787</v>
      </c>
      <c r="H45" s="78" t="s">
        <v>864</v>
      </c>
      <c r="I45" s="78" t="s">
        <v>865</v>
      </c>
      <c r="J45" s="78" t="s">
        <v>788</v>
      </c>
      <c r="K45" s="78"/>
      <c r="L45" s="80" t="s">
        <v>69</v>
      </c>
    </row>
    <row r="46" spans="1:12" s="75" customFormat="1" ht="127.5" x14ac:dyDescent="0.2">
      <c r="A46" s="77">
        <v>2024</v>
      </c>
      <c r="B46" s="29" t="s">
        <v>900</v>
      </c>
      <c r="C46" s="29"/>
      <c r="D46" s="30">
        <v>2</v>
      </c>
      <c r="E46" s="78" t="s">
        <v>1032</v>
      </c>
      <c r="F46" s="31" t="s">
        <v>844</v>
      </c>
      <c r="G46" s="30"/>
      <c r="H46" s="30">
        <v>1</v>
      </c>
      <c r="I46" s="30">
        <v>1</v>
      </c>
      <c r="J46" s="31" t="s">
        <v>1120</v>
      </c>
      <c r="K46" s="31" t="s">
        <v>1051</v>
      </c>
      <c r="L46" s="35"/>
    </row>
    <row r="47" spans="1:12" s="75" customFormat="1" ht="63.75" x14ac:dyDescent="0.2">
      <c r="A47" s="77">
        <v>0</v>
      </c>
      <c r="B47" s="77" t="s">
        <v>54</v>
      </c>
      <c r="C47" s="77"/>
      <c r="D47" s="77">
        <v>0</v>
      </c>
      <c r="E47" s="78" t="s">
        <v>1131</v>
      </c>
      <c r="F47" s="78"/>
      <c r="G47" s="78"/>
      <c r="H47" s="77">
        <v>0</v>
      </c>
      <c r="I47" s="77">
        <v>0</v>
      </c>
      <c r="J47" s="78"/>
      <c r="K47" s="78"/>
      <c r="L47" s="80" t="s">
        <v>55</v>
      </c>
    </row>
    <row r="48" spans="1:12" s="75" customFormat="1" ht="102" x14ac:dyDescent="0.2">
      <c r="A48" s="77">
        <v>0</v>
      </c>
      <c r="B48" s="77" t="s">
        <v>236</v>
      </c>
      <c r="C48" s="77"/>
      <c r="D48" s="77">
        <v>2</v>
      </c>
      <c r="E48" s="78" t="s">
        <v>1131</v>
      </c>
      <c r="F48" s="78"/>
      <c r="G48" s="78"/>
      <c r="H48" s="77">
        <v>2</v>
      </c>
      <c r="I48" s="77">
        <v>2</v>
      </c>
      <c r="J48" s="78"/>
      <c r="K48" s="78"/>
      <c r="L48" s="80" t="s">
        <v>39</v>
      </c>
    </row>
    <row r="49" spans="1:12" s="75" customFormat="1" ht="127.5" x14ac:dyDescent="0.2">
      <c r="A49" s="77">
        <v>2023</v>
      </c>
      <c r="B49" s="29" t="s">
        <v>206</v>
      </c>
      <c r="C49" s="29"/>
      <c r="D49" s="29">
        <v>2</v>
      </c>
      <c r="E49" s="78" t="s">
        <v>1131</v>
      </c>
      <c r="F49" s="30" t="s">
        <v>995</v>
      </c>
      <c r="G49" s="30"/>
      <c r="H49" s="29">
        <v>2</v>
      </c>
      <c r="I49" s="29">
        <v>2</v>
      </c>
      <c r="J49" s="31" t="s">
        <v>1000</v>
      </c>
      <c r="K49" s="31"/>
      <c r="L49" s="32" t="s">
        <v>680</v>
      </c>
    </row>
    <row r="50" spans="1:12" s="75" customFormat="1" ht="114.75" x14ac:dyDescent="0.2">
      <c r="A50" s="77">
        <v>2019</v>
      </c>
      <c r="B50" s="77" t="s">
        <v>128</v>
      </c>
      <c r="C50" s="77"/>
      <c r="D50" s="77">
        <v>2</v>
      </c>
      <c r="E50" s="78" t="s">
        <v>1132</v>
      </c>
      <c r="F50" s="78" t="s">
        <v>853</v>
      </c>
      <c r="G50" s="78" t="s">
        <v>783</v>
      </c>
      <c r="H50" s="77" t="s">
        <v>861</v>
      </c>
      <c r="I50" s="77" t="s">
        <v>861</v>
      </c>
      <c r="J50" s="78" t="s">
        <v>789</v>
      </c>
      <c r="K50" s="78"/>
      <c r="L50" s="80" t="s">
        <v>45</v>
      </c>
    </row>
    <row r="51" spans="1:12" s="75" customFormat="1" ht="51" x14ac:dyDescent="0.2">
      <c r="A51" s="77">
        <v>0</v>
      </c>
      <c r="B51" s="77" t="s">
        <v>585</v>
      </c>
      <c r="C51" s="77"/>
      <c r="D51" s="77">
        <v>2</v>
      </c>
      <c r="E51" s="78" t="s">
        <v>1131</v>
      </c>
      <c r="F51" s="78"/>
      <c r="G51" s="78"/>
      <c r="H51" s="77">
        <v>2</v>
      </c>
      <c r="I51" s="77">
        <v>1</v>
      </c>
      <c r="J51" s="78"/>
      <c r="K51" s="78"/>
      <c r="L51" s="80" t="s">
        <v>210</v>
      </c>
    </row>
    <row r="52" spans="1:12" s="75" customFormat="1" ht="114" customHeight="1" x14ac:dyDescent="0.2">
      <c r="A52" s="77">
        <v>2023</v>
      </c>
      <c r="B52" s="77" t="s">
        <v>982</v>
      </c>
      <c r="C52" s="77"/>
      <c r="D52" s="77">
        <v>1</v>
      </c>
      <c r="E52" s="78" t="s">
        <v>1131</v>
      </c>
      <c r="F52" s="78"/>
      <c r="G52" s="78"/>
      <c r="H52" s="77" t="s">
        <v>979</v>
      </c>
      <c r="I52" s="77" t="s">
        <v>979</v>
      </c>
      <c r="J52" s="78" t="s">
        <v>984</v>
      </c>
      <c r="K52" s="78"/>
      <c r="L52" s="80"/>
    </row>
    <row r="53" spans="1:12" s="75" customFormat="1" ht="127.5" x14ac:dyDescent="0.2">
      <c r="A53" s="77">
        <v>2018</v>
      </c>
      <c r="B53" s="77" t="s">
        <v>96</v>
      </c>
      <c r="C53" s="77"/>
      <c r="D53" s="77">
        <v>2</v>
      </c>
      <c r="E53" s="78" t="s">
        <v>1131</v>
      </c>
      <c r="F53" s="78" t="s">
        <v>983</v>
      </c>
      <c r="G53" s="78"/>
      <c r="H53" s="77">
        <v>1</v>
      </c>
      <c r="I53" s="77">
        <v>1</v>
      </c>
      <c r="J53" s="78"/>
      <c r="K53" s="78"/>
      <c r="L53" s="80" t="s">
        <v>681</v>
      </c>
    </row>
    <row r="54" spans="1:12" s="75" customFormat="1" x14ac:dyDescent="0.2">
      <c r="A54" s="77">
        <v>0</v>
      </c>
      <c r="B54" s="77" t="s">
        <v>469</v>
      </c>
      <c r="C54" s="77"/>
      <c r="D54" s="77">
        <v>3</v>
      </c>
      <c r="E54" s="78" t="s">
        <v>1131</v>
      </c>
      <c r="F54" s="78"/>
      <c r="G54" s="78"/>
      <c r="H54" s="77"/>
      <c r="I54" s="77"/>
      <c r="J54" s="78"/>
      <c r="K54" s="78"/>
      <c r="L54" s="80" t="s">
        <v>459</v>
      </c>
    </row>
    <row r="55" spans="1:12" s="75" customFormat="1" ht="140.25" x14ac:dyDescent="0.2">
      <c r="A55" s="77">
        <v>2019</v>
      </c>
      <c r="B55" s="77" t="s">
        <v>375</v>
      </c>
      <c r="C55" s="77"/>
      <c r="D55" s="78">
        <v>1</v>
      </c>
      <c r="E55" s="78" t="s">
        <v>1049</v>
      </c>
      <c r="F55" s="78" t="s">
        <v>845</v>
      </c>
      <c r="G55" s="78" t="s">
        <v>790</v>
      </c>
      <c r="H55" s="78" t="s">
        <v>866</v>
      </c>
      <c r="I55" s="78" t="s">
        <v>866</v>
      </c>
      <c r="J55" s="78" t="s">
        <v>791</v>
      </c>
      <c r="K55" s="78"/>
      <c r="L55" s="80" t="s">
        <v>682</v>
      </c>
    </row>
    <row r="56" spans="1:12" s="75" customFormat="1" ht="114.75" x14ac:dyDescent="0.2">
      <c r="A56" s="77">
        <v>2024</v>
      </c>
      <c r="B56" s="77" t="s">
        <v>134</v>
      </c>
      <c r="C56" s="77">
        <v>6</v>
      </c>
      <c r="D56" s="77">
        <v>1</v>
      </c>
      <c r="E56" s="78" t="s">
        <v>1055</v>
      </c>
      <c r="F56" s="78" t="s">
        <v>846</v>
      </c>
      <c r="G56" s="78" t="s">
        <v>783</v>
      </c>
      <c r="H56" s="77">
        <v>2</v>
      </c>
      <c r="I56" s="84" t="s">
        <v>867</v>
      </c>
      <c r="J56" s="85" t="s">
        <v>792</v>
      </c>
      <c r="K56" s="78" t="s">
        <v>1051</v>
      </c>
      <c r="L56" s="80" t="s">
        <v>577</v>
      </c>
    </row>
    <row r="57" spans="1:12" s="75" customFormat="1" ht="191.25" x14ac:dyDescent="0.2">
      <c r="A57" s="77">
        <v>2022</v>
      </c>
      <c r="B57" s="29" t="s">
        <v>235</v>
      </c>
      <c r="C57" s="29"/>
      <c r="D57" s="29">
        <v>2</v>
      </c>
      <c r="E57" s="78"/>
      <c r="F57" s="31" t="s">
        <v>965</v>
      </c>
      <c r="G57" s="30"/>
      <c r="H57" s="29">
        <v>1</v>
      </c>
      <c r="I57" s="29">
        <v>1</v>
      </c>
      <c r="J57" s="31" t="s">
        <v>937</v>
      </c>
      <c r="K57" s="31"/>
      <c r="L57" s="35" t="s">
        <v>624</v>
      </c>
    </row>
    <row r="58" spans="1:12" s="75" customFormat="1" x14ac:dyDescent="0.2">
      <c r="A58" s="77">
        <v>0</v>
      </c>
      <c r="B58" s="77" t="s">
        <v>110</v>
      </c>
      <c r="C58" s="77"/>
      <c r="D58" s="77">
        <v>2</v>
      </c>
      <c r="E58" s="78"/>
      <c r="F58" s="78"/>
      <c r="G58" s="78"/>
      <c r="H58" s="77"/>
      <c r="I58" s="77"/>
      <c r="J58" s="78"/>
      <c r="K58" s="78"/>
      <c r="L58" s="80"/>
    </row>
    <row r="59" spans="1:12" s="75" customFormat="1" ht="63.75" x14ac:dyDescent="0.2">
      <c r="A59" s="77">
        <v>2024</v>
      </c>
      <c r="B59" s="77" t="s">
        <v>157</v>
      </c>
      <c r="C59" s="77">
        <v>7</v>
      </c>
      <c r="D59" s="77">
        <v>2</v>
      </c>
      <c r="E59" s="78" t="s">
        <v>1092</v>
      </c>
      <c r="F59" s="78" t="s">
        <v>1093</v>
      </c>
      <c r="G59" s="78" t="s">
        <v>1094</v>
      </c>
      <c r="H59" s="77" t="s">
        <v>1044</v>
      </c>
      <c r="I59" s="77" t="s">
        <v>1044</v>
      </c>
      <c r="J59" s="78" t="s">
        <v>1078</v>
      </c>
      <c r="K59" s="78" t="s">
        <v>1039</v>
      </c>
      <c r="L59" s="80" t="s">
        <v>529</v>
      </c>
    </row>
    <row r="60" spans="1:12" s="75" customFormat="1" ht="63.75" x14ac:dyDescent="0.2">
      <c r="A60" s="77">
        <v>2022</v>
      </c>
      <c r="B60" s="29" t="s">
        <v>548</v>
      </c>
      <c r="C60" s="29">
        <v>9</v>
      </c>
      <c r="D60" s="29">
        <v>1</v>
      </c>
      <c r="E60" s="78" t="s">
        <v>1131</v>
      </c>
      <c r="F60" s="30" t="s">
        <v>778</v>
      </c>
      <c r="G60" s="30"/>
      <c r="H60" s="29">
        <v>1</v>
      </c>
      <c r="I60" s="29">
        <v>0</v>
      </c>
      <c r="J60" s="31" t="s">
        <v>902</v>
      </c>
      <c r="K60" s="31"/>
      <c r="L60" s="35" t="s">
        <v>555</v>
      </c>
    </row>
    <row r="61" spans="1:12" s="75" customFormat="1" ht="51" x14ac:dyDescent="0.2">
      <c r="A61" s="77">
        <v>2022</v>
      </c>
      <c r="B61" s="29" t="s">
        <v>458</v>
      </c>
      <c r="C61" s="29"/>
      <c r="D61" s="29">
        <v>0</v>
      </c>
      <c r="E61" s="78" t="s">
        <v>1131</v>
      </c>
      <c r="F61" s="30"/>
      <c r="G61" s="30"/>
      <c r="H61" s="29">
        <v>0</v>
      </c>
      <c r="I61" s="29">
        <v>0</v>
      </c>
      <c r="J61" s="31" t="s">
        <v>927</v>
      </c>
      <c r="K61" s="31"/>
      <c r="L61" s="35" t="s">
        <v>683</v>
      </c>
    </row>
    <row r="62" spans="1:12" s="75" customFormat="1" ht="51" x14ac:dyDescent="0.2">
      <c r="A62" s="77">
        <v>0</v>
      </c>
      <c r="B62" s="77" t="s">
        <v>371</v>
      </c>
      <c r="C62" s="77"/>
      <c r="D62" s="77">
        <v>1</v>
      </c>
      <c r="E62" s="78" t="s">
        <v>1131</v>
      </c>
      <c r="F62" s="78"/>
      <c r="G62" s="78"/>
      <c r="H62" s="77"/>
      <c r="I62" s="77"/>
      <c r="J62" s="78"/>
      <c r="K62" s="78"/>
      <c r="L62" s="80" t="s">
        <v>372</v>
      </c>
    </row>
    <row r="63" spans="1:12" s="75" customFormat="1" x14ac:dyDescent="0.2">
      <c r="A63" s="77">
        <v>0</v>
      </c>
      <c r="B63" s="77" t="s">
        <v>118</v>
      </c>
      <c r="C63" s="77"/>
      <c r="D63" s="77">
        <v>2</v>
      </c>
      <c r="E63" s="78" t="s">
        <v>1131</v>
      </c>
      <c r="F63" s="78"/>
      <c r="G63" s="78"/>
      <c r="H63" s="77"/>
      <c r="I63" s="77"/>
      <c r="J63" s="78"/>
      <c r="K63" s="78"/>
      <c r="L63" s="80"/>
    </row>
    <row r="64" spans="1:12" s="75" customFormat="1" ht="89.25" x14ac:dyDescent="0.2">
      <c r="A64" s="77">
        <v>2023</v>
      </c>
      <c r="B64" s="29" t="s">
        <v>183</v>
      </c>
      <c r="C64" s="29"/>
      <c r="D64" s="30">
        <v>1</v>
      </c>
      <c r="E64" s="78" t="s">
        <v>1131</v>
      </c>
      <c r="F64" s="30" t="s">
        <v>1009</v>
      </c>
      <c r="G64" s="30"/>
      <c r="H64" s="30" t="s">
        <v>1010</v>
      </c>
      <c r="I64" s="30" t="s">
        <v>1011</v>
      </c>
      <c r="J64" s="30" t="s">
        <v>1012</v>
      </c>
      <c r="K64" s="30"/>
      <c r="L64" s="35" t="s">
        <v>684</v>
      </c>
    </row>
    <row r="65" spans="1:12" s="75" customFormat="1" x14ac:dyDescent="0.2">
      <c r="A65" s="77">
        <v>0</v>
      </c>
      <c r="B65" s="77" t="s">
        <v>376</v>
      </c>
      <c r="C65" s="77"/>
      <c r="D65" s="77">
        <v>0</v>
      </c>
      <c r="E65" s="78" t="s">
        <v>1131</v>
      </c>
      <c r="F65" s="78"/>
      <c r="G65" s="78"/>
      <c r="H65" s="77"/>
      <c r="I65" s="77"/>
      <c r="J65" s="78"/>
      <c r="K65" s="78"/>
      <c r="L65" s="80" t="s">
        <v>377</v>
      </c>
    </row>
    <row r="66" spans="1:12" s="75" customFormat="1" x14ac:dyDescent="0.2">
      <c r="A66" s="77">
        <v>2022</v>
      </c>
      <c r="B66" s="29" t="s">
        <v>918</v>
      </c>
      <c r="C66" s="29"/>
      <c r="D66" s="29">
        <v>2</v>
      </c>
      <c r="E66" s="78" t="s">
        <v>1131</v>
      </c>
      <c r="F66" s="30"/>
      <c r="G66" s="30"/>
      <c r="H66" s="29">
        <v>0</v>
      </c>
      <c r="I66" s="29">
        <v>0</v>
      </c>
      <c r="J66" s="30"/>
      <c r="K66" s="30"/>
      <c r="L66" s="35"/>
    </row>
    <row r="67" spans="1:12" s="75" customFormat="1" ht="89.25" x14ac:dyDescent="0.2">
      <c r="A67" s="77">
        <v>2019</v>
      </c>
      <c r="B67" s="77" t="s">
        <v>117</v>
      </c>
      <c r="C67" s="77">
        <v>6</v>
      </c>
      <c r="D67" s="77">
        <v>2</v>
      </c>
      <c r="E67" s="78" t="s">
        <v>1133</v>
      </c>
      <c r="F67" s="78" t="s">
        <v>843</v>
      </c>
      <c r="G67" s="78"/>
      <c r="H67" s="77">
        <v>0</v>
      </c>
      <c r="I67" s="77">
        <v>0</v>
      </c>
      <c r="J67" s="78"/>
      <c r="K67" s="78"/>
      <c r="L67" s="80" t="s">
        <v>685</v>
      </c>
    </row>
    <row r="68" spans="1:12" s="75" customFormat="1" ht="76.5" x14ac:dyDescent="0.2">
      <c r="A68" s="77">
        <v>2018</v>
      </c>
      <c r="B68" s="77" t="s">
        <v>687</v>
      </c>
      <c r="C68" s="77"/>
      <c r="D68" s="77">
        <v>2</v>
      </c>
      <c r="E68" s="78" t="s">
        <v>1131</v>
      </c>
      <c r="F68" s="78"/>
      <c r="G68" s="78"/>
      <c r="H68" s="77">
        <v>2</v>
      </c>
      <c r="I68" s="77">
        <v>2</v>
      </c>
      <c r="J68" s="78"/>
      <c r="K68" s="78"/>
      <c r="L68" s="80" t="s">
        <v>688</v>
      </c>
    </row>
    <row r="69" spans="1:12" s="75" customFormat="1" ht="114.75" x14ac:dyDescent="0.2">
      <c r="A69" s="77">
        <v>0</v>
      </c>
      <c r="B69" s="77" t="s">
        <v>161</v>
      </c>
      <c r="C69" s="77"/>
      <c r="D69" s="77">
        <v>1</v>
      </c>
      <c r="E69" s="78" t="s">
        <v>1131</v>
      </c>
      <c r="F69" s="78"/>
      <c r="G69" s="78"/>
      <c r="H69" s="77"/>
      <c r="I69" s="77"/>
      <c r="J69" s="78"/>
      <c r="K69" s="78"/>
      <c r="L69" s="80" t="s">
        <v>543</v>
      </c>
    </row>
    <row r="70" spans="1:12" s="75" customFormat="1" ht="63.75" x14ac:dyDescent="0.2">
      <c r="A70" s="77">
        <v>2023</v>
      </c>
      <c r="B70" s="77" t="s">
        <v>606</v>
      </c>
      <c r="C70" s="77"/>
      <c r="D70" s="77">
        <v>2</v>
      </c>
      <c r="E70" s="78" t="s">
        <v>1131</v>
      </c>
      <c r="F70" s="78" t="s">
        <v>1016</v>
      </c>
      <c r="G70" s="78"/>
      <c r="H70" s="77">
        <v>0</v>
      </c>
      <c r="I70" s="77">
        <v>0</v>
      </c>
      <c r="J70" s="78" t="s">
        <v>984</v>
      </c>
      <c r="K70" s="78"/>
      <c r="L70" s="80" t="s">
        <v>686</v>
      </c>
    </row>
    <row r="71" spans="1:12" s="72" customFormat="1" ht="114.75" x14ac:dyDescent="0.2">
      <c r="A71" s="77">
        <v>2024</v>
      </c>
      <c r="B71" s="45" t="s">
        <v>29</v>
      </c>
      <c r="C71" s="45"/>
      <c r="D71" s="45">
        <v>2</v>
      </c>
      <c r="E71" s="78" t="s">
        <v>1054</v>
      </c>
      <c r="F71" s="86" t="s">
        <v>980</v>
      </c>
      <c r="G71" s="39" t="s">
        <v>994</v>
      </c>
      <c r="H71" s="45">
        <v>1</v>
      </c>
      <c r="I71" s="45" t="s">
        <v>979</v>
      </c>
      <c r="J71" s="39" t="s">
        <v>977</v>
      </c>
      <c r="K71" s="39" t="s">
        <v>1046</v>
      </c>
      <c r="L71" s="34" t="s">
        <v>4</v>
      </c>
    </row>
    <row r="72" spans="1:12" s="75" customFormat="1" ht="51" x14ac:dyDescent="0.2">
      <c r="A72" s="77">
        <v>0</v>
      </c>
      <c r="B72" s="77" t="s">
        <v>432</v>
      </c>
      <c r="C72" s="77"/>
      <c r="D72" s="77">
        <v>0</v>
      </c>
      <c r="E72" s="78" t="s">
        <v>1131</v>
      </c>
      <c r="F72" s="78"/>
      <c r="G72" s="78"/>
      <c r="H72" s="77"/>
      <c r="I72" s="77"/>
      <c r="J72" s="78"/>
      <c r="K72" s="78"/>
      <c r="L72" s="80" t="s">
        <v>484</v>
      </c>
    </row>
    <row r="73" spans="1:12" s="75" customFormat="1" x14ac:dyDescent="0.2">
      <c r="A73" s="77">
        <v>0</v>
      </c>
      <c r="B73" s="77" t="s">
        <v>170</v>
      </c>
      <c r="C73" s="77"/>
      <c r="D73" s="77">
        <v>2</v>
      </c>
      <c r="E73" s="78" t="s">
        <v>1131</v>
      </c>
      <c r="F73" s="78"/>
      <c r="G73" s="78"/>
      <c r="H73" s="77"/>
      <c r="I73" s="77"/>
      <c r="J73" s="78"/>
      <c r="K73" s="78"/>
      <c r="L73" s="80" t="s">
        <v>171</v>
      </c>
    </row>
    <row r="74" spans="1:12" s="75" customFormat="1" x14ac:dyDescent="0.2">
      <c r="A74" s="77">
        <v>2022</v>
      </c>
      <c r="B74" s="29" t="s">
        <v>923</v>
      </c>
      <c r="C74" s="29"/>
      <c r="D74" s="29">
        <v>0</v>
      </c>
      <c r="E74" s="78" t="s">
        <v>1131</v>
      </c>
      <c r="F74" s="30" t="s">
        <v>778</v>
      </c>
      <c r="G74" s="30"/>
      <c r="H74" s="29">
        <v>0</v>
      </c>
      <c r="I74" s="29">
        <v>0</v>
      </c>
      <c r="J74" s="30"/>
      <c r="K74" s="30"/>
      <c r="L74" s="35"/>
    </row>
    <row r="75" spans="1:12" s="75" customFormat="1" ht="76.5" x14ac:dyDescent="0.2">
      <c r="A75" s="77">
        <v>0</v>
      </c>
      <c r="B75" s="77" t="s">
        <v>100</v>
      </c>
      <c r="C75" s="77"/>
      <c r="D75" s="77">
        <v>1</v>
      </c>
      <c r="E75" s="78" t="s">
        <v>1131</v>
      </c>
      <c r="F75" s="78"/>
      <c r="G75" s="78"/>
      <c r="H75" s="77">
        <v>2</v>
      </c>
      <c r="I75" s="77">
        <v>1</v>
      </c>
      <c r="J75" s="78"/>
      <c r="K75" s="78"/>
      <c r="L75" s="80" t="s">
        <v>78</v>
      </c>
    </row>
    <row r="76" spans="1:12" s="75" customFormat="1" x14ac:dyDescent="0.2">
      <c r="A76" s="77">
        <v>0</v>
      </c>
      <c r="B76" s="77" t="s">
        <v>132</v>
      </c>
      <c r="C76" s="77">
        <v>8</v>
      </c>
      <c r="D76" s="77">
        <v>1</v>
      </c>
      <c r="E76" s="78" t="s">
        <v>1131</v>
      </c>
      <c r="F76" s="78"/>
      <c r="G76" s="78"/>
      <c r="H76" s="77"/>
      <c r="I76" s="77"/>
      <c r="J76" s="78"/>
      <c r="K76" s="78"/>
      <c r="L76" s="80" t="s">
        <v>107</v>
      </c>
    </row>
    <row r="77" spans="1:12" s="75" customFormat="1" ht="127.5" x14ac:dyDescent="0.2">
      <c r="A77" s="77">
        <v>0</v>
      </c>
      <c r="B77" s="77" t="s">
        <v>237</v>
      </c>
      <c r="C77" s="77"/>
      <c r="D77" s="77">
        <v>1</v>
      </c>
      <c r="E77" s="78" t="s">
        <v>1131</v>
      </c>
      <c r="F77" s="78"/>
      <c r="G77" s="78"/>
      <c r="H77" s="77">
        <v>1.5</v>
      </c>
      <c r="I77" s="77">
        <v>1</v>
      </c>
      <c r="J77" s="78"/>
      <c r="K77" s="78"/>
      <c r="L77" s="80" t="s">
        <v>607</v>
      </c>
    </row>
    <row r="78" spans="1:12" s="75" customFormat="1" ht="38.25" x14ac:dyDescent="0.2">
      <c r="A78" s="77">
        <v>0</v>
      </c>
      <c r="B78" s="77" t="s">
        <v>564</v>
      </c>
      <c r="C78" s="77"/>
      <c r="D78" s="77">
        <v>0</v>
      </c>
      <c r="E78" s="78" t="s">
        <v>1131</v>
      </c>
      <c r="F78" s="78"/>
      <c r="G78" s="78"/>
      <c r="H78" s="77"/>
      <c r="I78" s="77"/>
      <c r="J78" s="78"/>
      <c r="K78" s="78"/>
      <c r="L78" s="80" t="s">
        <v>560</v>
      </c>
    </row>
    <row r="79" spans="1:12" s="75" customFormat="1" ht="102" x14ac:dyDescent="0.2">
      <c r="A79" s="77">
        <v>2022</v>
      </c>
      <c r="B79" s="29" t="s">
        <v>241</v>
      </c>
      <c r="C79" s="29">
        <v>7</v>
      </c>
      <c r="D79" s="29">
        <v>2</v>
      </c>
      <c r="E79" s="78" t="s">
        <v>1131</v>
      </c>
      <c r="F79" s="30" t="s">
        <v>849</v>
      </c>
      <c r="G79" s="30"/>
      <c r="H79" s="29">
        <v>2</v>
      </c>
      <c r="I79" s="29">
        <v>2</v>
      </c>
      <c r="J79" s="31" t="s">
        <v>961</v>
      </c>
      <c r="K79" s="31"/>
      <c r="L79" s="32" t="s">
        <v>583</v>
      </c>
    </row>
    <row r="80" spans="1:12" s="75" customFormat="1" ht="285.75" customHeight="1" x14ac:dyDescent="0.2">
      <c r="A80" s="77">
        <v>2023</v>
      </c>
      <c r="B80" s="77" t="s">
        <v>152</v>
      </c>
      <c r="C80" s="77"/>
      <c r="D80" s="77">
        <v>2</v>
      </c>
      <c r="E80" s="78" t="s">
        <v>1131</v>
      </c>
      <c r="F80" s="78" t="s">
        <v>993</v>
      </c>
      <c r="G80" s="78"/>
      <c r="H80" s="77" t="s">
        <v>1001</v>
      </c>
      <c r="I80" s="77" t="s">
        <v>1002</v>
      </c>
      <c r="J80" s="78" t="s">
        <v>1003</v>
      </c>
      <c r="K80" s="78"/>
      <c r="L80" s="80" t="s">
        <v>635</v>
      </c>
    </row>
    <row r="81" spans="1:12" s="75" customFormat="1" ht="51" x14ac:dyDescent="0.2">
      <c r="A81" s="77">
        <v>2019</v>
      </c>
      <c r="B81" s="77" t="s">
        <v>426</v>
      </c>
      <c r="C81" s="77"/>
      <c r="D81" s="77">
        <v>2</v>
      </c>
      <c r="E81" s="78" t="s">
        <v>1131</v>
      </c>
      <c r="F81" s="78" t="s">
        <v>846</v>
      </c>
      <c r="G81" s="78"/>
      <c r="H81" s="77">
        <v>0</v>
      </c>
      <c r="I81" s="77">
        <v>0</v>
      </c>
      <c r="J81" s="78" t="s">
        <v>793</v>
      </c>
      <c r="K81" s="78"/>
      <c r="L81" s="80" t="s">
        <v>565</v>
      </c>
    </row>
    <row r="82" spans="1:12" s="75" customFormat="1" ht="25.5" x14ac:dyDescent="0.2">
      <c r="A82" s="77">
        <v>0</v>
      </c>
      <c r="B82" s="77" t="s">
        <v>403</v>
      </c>
      <c r="C82" s="77"/>
      <c r="D82" s="77">
        <v>2</v>
      </c>
      <c r="E82" s="78" t="s">
        <v>1131</v>
      </c>
      <c r="F82" s="78"/>
      <c r="G82" s="78"/>
      <c r="H82" s="77"/>
      <c r="I82" s="77"/>
      <c r="J82" s="78"/>
      <c r="K82" s="78"/>
      <c r="L82" s="80" t="s">
        <v>153</v>
      </c>
    </row>
    <row r="83" spans="1:12" s="75" customFormat="1" ht="51" x14ac:dyDescent="0.2">
      <c r="A83" s="77">
        <v>0</v>
      </c>
      <c r="B83" s="77" t="s">
        <v>380</v>
      </c>
      <c r="C83" s="77"/>
      <c r="D83" s="77">
        <v>1</v>
      </c>
      <c r="E83" s="78" t="s">
        <v>1131</v>
      </c>
      <c r="F83" s="78"/>
      <c r="G83" s="78"/>
      <c r="H83" s="77"/>
      <c r="I83" s="77"/>
      <c r="J83" s="78"/>
      <c r="K83" s="78"/>
      <c r="L83" s="80" t="s">
        <v>233</v>
      </c>
    </row>
    <row r="84" spans="1:12" s="75" customFormat="1" ht="89.25" x14ac:dyDescent="0.2">
      <c r="A84" s="77">
        <v>0</v>
      </c>
      <c r="B84" s="77" t="s">
        <v>369</v>
      </c>
      <c r="C84" s="77"/>
      <c r="D84" s="77">
        <v>0.01</v>
      </c>
      <c r="E84" s="78" t="s">
        <v>1131</v>
      </c>
      <c r="F84" s="78"/>
      <c r="G84" s="78"/>
      <c r="H84" s="77"/>
      <c r="I84" s="77"/>
      <c r="J84" s="78"/>
      <c r="K84" s="78"/>
      <c r="L84" s="80" t="s">
        <v>431</v>
      </c>
    </row>
    <row r="85" spans="1:12" s="75" customFormat="1" ht="178.5" x14ac:dyDescent="0.2">
      <c r="A85" s="77">
        <v>0</v>
      </c>
      <c r="B85" s="77" t="s">
        <v>306</v>
      </c>
      <c r="C85" s="77">
        <v>7</v>
      </c>
      <c r="D85" s="77">
        <v>1</v>
      </c>
      <c r="E85" s="78" t="s">
        <v>1131</v>
      </c>
      <c r="F85" s="78"/>
      <c r="G85" s="78"/>
      <c r="H85" s="77"/>
      <c r="I85" s="77"/>
      <c r="J85" s="78"/>
      <c r="K85" s="78"/>
      <c r="L85" s="80" t="s">
        <v>409</v>
      </c>
    </row>
    <row r="86" spans="1:12" s="75" customFormat="1" ht="102" x14ac:dyDescent="0.2">
      <c r="A86" s="77">
        <v>0</v>
      </c>
      <c r="B86" s="77" t="s">
        <v>245</v>
      </c>
      <c r="C86" s="77">
        <v>8</v>
      </c>
      <c r="D86" s="77">
        <v>2</v>
      </c>
      <c r="E86" s="78" t="s">
        <v>1131</v>
      </c>
      <c r="F86" s="78"/>
      <c r="G86" s="78"/>
      <c r="H86" s="77" t="s">
        <v>626</v>
      </c>
      <c r="I86" s="77" t="s">
        <v>626</v>
      </c>
      <c r="J86" s="78"/>
      <c r="K86" s="78"/>
      <c r="L86" s="80" t="s">
        <v>113</v>
      </c>
    </row>
    <row r="87" spans="1:12" s="75" customFormat="1" ht="25.5" x14ac:dyDescent="0.2">
      <c r="A87" s="77">
        <v>0</v>
      </c>
      <c r="B87" s="77" t="s">
        <v>140</v>
      </c>
      <c r="C87" s="77"/>
      <c r="D87" s="77">
        <v>1</v>
      </c>
      <c r="E87" s="78" t="s">
        <v>1131</v>
      </c>
      <c r="F87" s="78"/>
      <c r="G87" s="78"/>
      <c r="H87" s="77"/>
      <c r="I87" s="77"/>
      <c r="J87" s="78"/>
      <c r="K87" s="78"/>
      <c r="L87" s="80" t="s">
        <v>179</v>
      </c>
    </row>
    <row r="88" spans="1:12" s="75" customFormat="1" x14ac:dyDescent="0.2">
      <c r="A88" s="77">
        <v>0</v>
      </c>
      <c r="B88" s="77" t="s">
        <v>130</v>
      </c>
      <c r="C88" s="77"/>
      <c r="D88" s="77">
        <v>1.5</v>
      </c>
      <c r="E88" s="78" t="s">
        <v>1131</v>
      </c>
      <c r="F88" s="78"/>
      <c r="G88" s="78"/>
      <c r="H88" s="77"/>
      <c r="I88" s="77"/>
      <c r="J88" s="78"/>
      <c r="K88" s="78"/>
      <c r="L88" s="80"/>
    </row>
    <row r="89" spans="1:12" s="75" customFormat="1" ht="25.5" x14ac:dyDescent="0.2">
      <c r="A89" s="77">
        <v>0</v>
      </c>
      <c r="B89" s="77" t="s">
        <v>178</v>
      </c>
      <c r="C89" s="77"/>
      <c r="D89" s="77">
        <v>2</v>
      </c>
      <c r="E89" s="78" t="s">
        <v>1131</v>
      </c>
      <c r="F89" s="78"/>
      <c r="G89" s="78"/>
      <c r="H89" s="77"/>
      <c r="I89" s="77"/>
      <c r="J89" s="78"/>
      <c r="K89" s="78"/>
      <c r="L89" s="80" t="s">
        <v>505</v>
      </c>
    </row>
    <row r="90" spans="1:12" s="75" customFormat="1" ht="89.25" x14ac:dyDescent="0.2">
      <c r="A90" s="77">
        <v>2019</v>
      </c>
      <c r="B90" s="77" t="s">
        <v>279</v>
      </c>
      <c r="C90" s="77">
        <v>7</v>
      </c>
      <c r="D90" s="77">
        <v>0</v>
      </c>
      <c r="E90" s="78" t="s">
        <v>1049</v>
      </c>
      <c r="F90" s="78" t="s">
        <v>852</v>
      </c>
      <c r="G90" s="78"/>
      <c r="H90" s="77">
        <v>1.5</v>
      </c>
      <c r="I90" s="77">
        <v>1.5</v>
      </c>
      <c r="J90" s="78" t="s">
        <v>794</v>
      </c>
      <c r="K90" s="78"/>
      <c r="L90" s="80" t="s">
        <v>15</v>
      </c>
    </row>
    <row r="91" spans="1:12" s="75" customFormat="1" ht="51" x14ac:dyDescent="0.2">
      <c r="A91" s="77">
        <v>0</v>
      </c>
      <c r="B91" s="77" t="s">
        <v>112</v>
      </c>
      <c r="C91" s="77"/>
      <c r="D91" s="77">
        <v>1</v>
      </c>
      <c r="E91" s="78" t="s">
        <v>1131</v>
      </c>
      <c r="F91" s="78"/>
      <c r="G91" s="78"/>
      <c r="H91" s="77"/>
      <c r="I91" s="77"/>
      <c r="J91" s="78"/>
      <c r="K91" s="78"/>
      <c r="L91" s="80" t="s">
        <v>90</v>
      </c>
    </row>
    <row r="92" spans="1:12" s="75" customFormat="1" ht="51" x14ac:dyDescent="0.2">
      <c r="A92" s="77">
        <v>2022</v>
      </c>
      <c r="B92" s="29" t="s">
        <v>932</v>
      </c>
      <c r="C92" s="29"/>
      <c r="D92" s="29">
        <v>3</v>
      </c>
      <c r="E92" s="78" t="s">
        <v>1131</v>
      </c>
      <c r="F92" s="30" t="s">
        <v>853</v>
      </c>
      <c r="G92" s="30"/>
      <c r="H92" s="29">
        <v>2</v>
      </c>
      <c r="I92" s="29">
        <v>2</v>
      </c>
      <c r="J92" s="31" t="s">
        <v>896</v>
      </c>
      <c r="K92" s="31"/>
      <c r="L92" s="35"/>
    </row>
    <row r="93" spans="1:12" s="75" customFormat="1" ht="86.25" customHeight="1" x14ac:dyDescent="0.2">
      <c r="A93" s="77">
        <v>2023</v>
      </c>
      <c r="B93" s="30" t="s">
        <v>990</v>
      </c>
      <c r="C93" s="29"/>
      <c r="D93" s="29">
        <v>3</v>
      </c>
      <c r="E93" s="78" t="s">
        <v>1131</v>
      </c>
      <c r="F93" s="30" t="s">
        <v>991</v>
      </c>
      <c r="G93" s="30"/>
      <c r="H93" s="29">
        <v>3</v>
      </c>
      <c r="I93" s="29">
        <v>1</v>
      </c>
      <c r="J93" s="31" t="s">
        <v>981</v>
      </c>
      <c r="K93" s="31"/>
      <c r="L93" s="35"/>
    </row>
    <row r="94" spans="1:12" s="75" customFormat="1" ht="102" x14ac:dyDescent="0.2">
      <c r="A94" s="77">
        <v>2019</v>
      </c>
      <c r="B94" s="77" t="s">
        <v>424</v>
      </c>
      <c r="C94" s="77"/>
      <c r="D94" s="77">
        <v>1</v>
      </c>
      <c r="E94" s="78" t="s">
        <v>1132</v>
      </c>
      <c r="F94" s="78" t="s">
        <v>850</v>
      </c>
      <c r="G94" s="78"/>
      <c r="H94" s="77"/>
      <c r="I94" s="77"/>
      <c r="J94" s="78" t="s">
        <v>778</v>
      </c>
      <c r="K94" s="78"/>
      <c r="L94" s="80" t="s">
        <v>476</v>
      </c>
    </row>
    <row r="95" spans="1:12" s="75" customFormat="1" ht="63.75" x14ac:dyDescent="0.2">
      <c r="A95" s="77">
        <v>0</v>
      </c>
      <c r="B95" s="77" t="s">
        <v>68</v>
      </c>
      <c r="C95" s="77"/>
      <c r="D95" s="77">
        <v>1</v>
      </c>
      <c r="E95" s="78" t="s">
        <v>1131</v>
      </c>
      <c r="F95" s="78"/>
      <c r="G95" s="78"/>
      <c r="H95" s="77"/>
      <c r="I95" s="77"/>
      <c r="J95" s="78"/>
      <c r="K95" s="78"/>
      <c r="L95" s="80" t="s">
        <v>13</v>
      </c>
    </row>
    <row r="96" spans="1:12" s="75" customFormat="1" ht="242.25" x14ac:dyDescent="0.2">
      <c r="A96" s="77">
        <v>2024</v>
      </c>
      <c r="B96" s="77" t="s">
        <v>207</v>
      </c>
      <c r="C96" s="77">
        <v>5</v>
      </c>
      <c r="D96" s="77">
        <v>2</v>
      </c>
      <c r="E96" s="78" t="s">
        <v>1111</v>
      </c>
      <c r="F96" s="78" t="s">
        <v>1096</v>
      </c>
      <c r="G96" s="78" t="s">
        <v>1112</v>
      </c>
      <c r="H96" s="87">
        <v>2</v>
      </c>
      <c r="I96" s="87" t="s">
        <v>1044</v>
      </c>
      <c r="J96" s="78" t="s">
        <v>1113</v>
      </c>
      <c r="K96" s="78" t="s">
        <v>1039</v>
      </c>
      <c r="L96" s="80" t="s">
        <v>1056</v>
      </c>
    </row>
    <row r="97" spans="1:12" s="75" customFormat="1" ht="165.75" x14ac:dyDescent="0.2">
      <c r="A97" s="77">
        <v>2019</v>
      </c>
      <c r="B97" s="77" t="s">
        <v>85</v>
      </c>
      <c r="C97" s="77"/>
      <c r="D97" s="77">
        <v>1</v>
      </c>
      <c r="E97" s="78" t="s">
        <v>1132</v>
      </c>
      <c r="F97" s="78" t="s">
        <v>785</v>
      </c>
      <c r="G97" s="78" t="s">
        <v>795</v>
      </c>
      <c r="H97" s="78" t="s">
        <v>868</v>
      </c>
      <c r="I97" s="78" t="s">
        <v>868</v>
      </c>
      <c r="J97" s="78" t="s">
        <v>778</v>
      </c>
      <c r="K97" s="78"/>
      <c r="L97" s="80" t="s">
        <v>8</v>
      </c>
    </row>
    <row r="98" spans="1:12" s="75" customFormat="1" x14ac:dyDescent="0.2">
      <c r="A98" s="77">
        <v>0</v>
      </c>
      <c r="B98" s="77" t="s">
        <v>488</v>
      </c>
      <c r="C98" s="77"/>
      <c r="D98" s="77">
        <v>2</v>
      </c>
      <c r="E98" s="78" t="s">
        <v>1131</v>
      </c>
      <c r="F98" s="78"/>
      <c r="G98" s="78"/>
      <c r="H98" s="77"/>
      <c r="I98" s="77"/>
      <c r="J98" s="78"/>
      <c r="K98" s="78"/>
      <c r="L98" s="80"/>
    </row>
    <row r="99" spans="1:12" s="75" customFormat="1" ht="102" x14ac:dyDescent="0.2">
      <c r="A99" s="77">
        <v>2019</v>
      </c>
      <c r="B99" s="77" t="s">
        <v>643</v>
      </c>
      <c r="C99" s="77"/>
      <c r="D99" s="77">
        <v>1</v>
      </c>
      <c r="E99" s="78" t="s">
        <v>1132</v>
      </c>
      <c r="F99" s="78" t="s">
        <v>846</v>
      </c>
      <c r="G99" s="78" t="s">
        <v>783</v>
      </c>
      <c r="H99" s="78" t="s">
        <v>869</v>
      </c>
      <c r="I99" s="78" t="s">
        <v>869</v>
      </c>
      <c r="J99" s="78" t="s">
        <v>796</v>
      </c>
      <c r="K99" s="78"/>
      <c r="L99" s="80"/>
    </row>
    <row r="100" spans="1:12" s="75" customFormat="1" ht="63.75" x14ac:dyDescent="0.2">
      <c r="A100" s="77">
        <v>2022</v>
      </c>
      <c r="B100" s="29" t="s">
        <v>76</v>
      </c>
      <c r="C100" s="29"/>
      <c r="D100" s="29">
        <v>2</v>
      </c>
      <c r="E100" s="78" t="s">
        <v>1131</v>
      </c>
      <c r="F100" s="37" t="s">
        <v>909</v>
      </c>
      <c r="G100" s="30"/>
      <c r="H100" s="29">
        <v>2</v>
      </c>
      <c r="I100" s="29">
        <v>0.5</v>
      </c>
      <c r="J100" s="31" t="s">
        <v>910</v>
      </c>
      <c r="K100" s="31"/>
      <c r="L100" s="35" t="s">
        <v>689</v>
      </c>
    </row>
    <row r="101" spans="1:12" s="75" customFormat="1" ht="102" x14ac:dyDescent="0.2">
      <c r="A101" s="77">
        <v>2019</v>
      </c>
      <c r="B101" s="77" t="s">
        <v>103</v>
      </c>
      <c r="C101" s="77">
        <v>8</v>
      </c>
      <c r="D101" s="77" t="s">
        <v>860</v>
      </c>
      <c r="E101" s="78" t="s">
        <v>1132</v>
      </c>
      <c r="F101" s="78" t="s">
        <v>846</v>
      </c>
      <c r="G101" s="78" t="s">
        <v>783</v>
      </c>
      <c r="H101" s="77">
        <v>2</v>
      </c>
      <c r="I101" s="77">
        <v>2</v>
      </c>
      <c r="J101" s="78" t="s">
        <v>778</v>
      </c>
      <c r="K101" s="78"/>
      <c r="L101" s="80" t="s">
        <v>690</v>
      </c>
    </row>
    <row r="102" spans="1:12" s="75" customFormat="1" ht="38.25" x14ac:dyDescent="0.2">
      <c r="A102" s="77">
        <v>0</v>
      </c>
      <c r="B102" s="77" t="s">
        <v>298</v>
      </c>
      <c r="C102" s="77"/>
      <c r="D102" s="77">
        <v>2</v>
      </c>
      <c r="E102" s="78" t="s">
        <v>1131</v>
      </c>
      <c r="F102" s="78"/>
      <c r="G102" s="78"/>
      <c r="H102" s="77"/>
      <c r="I102" s="77"/>
      <c r="J102" s="78"/>
      <c r="K102" s="78"/>
      <c r="L102" s="80" t="s">
        <v>479</v>
      </c>
    </row>
    <row r="103" spans="1:12" s="75" customFormat="1" ht="102" x14ac:dyDescent="0.2">
      <c r="A103" s="77">
        <v>2019</v>
      </c>
      <c r="B103" s="77" t="s">
        <v>115</v>
      </c>
      <c r="C103" s="77">
        <v>6</v>
      </c>
      <c r="D103" s="77" t="s">
        <v>860</v>
      </c>
      <c r="E103" s="78" t="s">
        <v>1132</v>
      </c>
      <c r="F103" s="78" t="s">
        <v>846</v>
      </c>
      <c r="G103" s="78" t="s">
        <v>783</v>
      </c>
      <c r="H103" s="78" t="s">
        <v>870</v>
      </c>
      <c r="I103" s="77">
        <v>2</v>
      </c>
      <c r="J103" s="78" t="s">
        <v>797</v>
      </c>
      <c r="K103" s="78"/>
      <c r="L103" s="80" t="s">
        <v>603</v>
      </c>
    </row>
    <row r="104" spans="1:12" s="75" customFormat="1" ht="89.25" x14ac:dyDescent="0.2">
      <c r="A104" s="77">
        <v>0</v>
      </c>
      <c r="B104" s="77" t="s">
        <v>265</v>
      </c>
      <c r="C104" s="77">
        <v>10</v>
      </c>
      <c r="D104" s="77">
        <v>2</v>
      </c>
      <c r="E104" s="78" t="s">
        <v>1131</v>
      </c>
      <c r="F104" s="78"/>
      <c r="G104" s="78"/>
      <c r="H104" s="77"/>
      <c r="I104" s="77"/>
      <c r="J104" s="78"/>
      <c r="K104" s="78"/>
      <c r="L104" s="80" t="s">
        <v>552</v>
      </c>
    </row>
    <row r="105" spans="1:12" s="75" customFormat="1" ht="25.5" x14ac:dyDescent="0.2">
      <c r="A105" s="77">
        <v>0</v>
      </c>
      <c r="B105" s="77" t="s">
        <v>93</v>
      </c>
      <c r="C105" s="77"/>
      <c r="D105" s="77">
        <v>2</v>
      </c>
      <c r="E105" s="78" t="s">
        <v>1131</v>
      </c>
      <c r="F105" s="78"/>
      <c r="G105" s="78"/>
      <c r="H105" s="77"/>
      <c r="I105" s="77"/>
      <c r="J105" s="78"/>
      <c r="K105" s="78"/>
      <c r="L105" s="80" t="s">
        <v>154</v>
      </c>
    </row>
    <row r="106" spans="1:12" s="75" customFormat="1" ht="76.5" x14ac:dyDescent="0.2">
      <c r="A106" s="77">
        <v>0</v>
      </c>
      <c r="B106" s="77" t="s">
        <v>392</v>
      </c>
      <c r="C106" s="77">
        <v>8</v>
      </c>
      <c r="D106" s="77">
        <v>1</v>
      </c>
      <c r="E106" s="78" t="s">
        <v>1131</v>
      </c>
      <c r="F106" s="78"/>
      <c r="G106" s="78"/>
      <c r="H106" s="77"/>
      <c r="I106" s="77"/>
      <c r="J106" s="78"/>
      <c r="K106" s="78"/>
      <c r="L106" s="80" t="s">
        <v>75</v>
      </c>
    </row>
    <row r="107" spans="1:12" s="75" customFormat="1" ht="25.5" x14ac:dyDescent="0.2">
      <c r="A107" s="77">
        <v>0</v>
      </c>
      <c r="B107" s="77" t="s">
        <v>139</v>
      </c>
      <c r="C107" s="77"/>
      <c r="D107" s="77">
        <v>1</v>
      </c>
      <c r="E107" s="78" t="s">
        <v>1131</v>
      </c>
      <c r="F107" s="78"/>
      <c r="G107" s="78"/>
      <c r="H107" s="77"/>
      <c r="I107" s="77"/>
      <c r="J107" s="78"/>
      <c r="K107" s="78"/>
      <c r="L107" s="80" t="s">
        <v>389</v>
      </c>
    </row>
    <row r="108" spans="1:12" s="75" customFormat="1" ht="51" x14ac:dyDescent="0.2">
      <c r="A108" s="77">
        <v>0</v>
      </c>
      <c r="B108" s="77" t="s">
        <v>266</v>
      </c>
      <c r="C108" s="77">
        <v>7</v>
      </c>
      <c r="D108" s="77">
        <v>2</v>
      </c>
      <c r="E108" s="78" t="s">
        <v>1131</v>
      </c>
      <c r="F108" s="78"/>
      <c r="G108" s="78"/>
      <c r="H108" s="77">
        <v>0</v>
      </c>
      <c r="I108" s="77">
        <v>0</v>
      </c>
      <c r="J108" s="78"/>
      <c r="K108" s="78"/>
      <c r="L108" s="80" t="s">
        <v>616</v>
      </c>
    </row>
    <row r="109" spans="1:12" s="75" customFormat="1" ht="25.5" x14ac:dyDescent="0.2">
      <c r="A109" s="77">
        <v>0</v>
      </c>
      <c r="B109" s="77" t="s">
        <v>219</v>
      </c>
      <c r="C109" s="77"/>
      <c r="D109" s="77">
        <v>1</v>
      </c>
      <c r="E109" s="78" t="s">
        <v>1131</v>
      </c>
      <c r="F109" s="78"/>
      <c r="G109" s="78"/>
      <c r="H109" s="77"/>
      <c r="I109" s="77"/>
      <c r="J109" s="78"/>
      <c r="K109" s="78"/>
      <c r="L109" s="80" t="s">
        <v>220</v>
      </c>
    </row>
    <row r="110" spans="1:12" s="75" customFormat="1" ht="76.5" x14ac:dyDescent="0.2">
      <c r="A110" s="77">
        <v>0</v>
      </c>
      <c r="B110" s="77" t="s">
        <v>232</v>
      </c>
      <c r="C110" s="77"/>
      <c r="D110" s="77">
        <v>1</v>
      </c>
      <c r="E110" s="78" t="s">
        <v>1131</v>
      </c>
      <c r="F110" s="78"/>
      <c r="G110" s="78"/>
      <c r="H110" s="77">
        <v>1</v>
      </c>
      <c r="I110" s="77">
        <v>1</v>
      </c>
      <c r="J110" s="78"/>
      <c r="K110" s="78"/>
      <c r="L110" s="80" t="s">
        <v>472</v>
      </c>
    </row>
    <row r="111" spans="1:12" s="75" customFormat="1" ht="25.5" x14ac:dyDescent="0.2">
      <c r="A111" s="77">
        <v>2022</v>
      </c>
      <c r="B111" s="29" t="s">
        <v>957</v>
      </c>
      <c r="C111" s="29"/>
      <c r="D111" s="29">
        <v>1</v>
      </c>
      <c r="E111" s="78" t="s">
        <v>1131</v>
      </c>
      <c r="F111" s="30" t="s">
        <v>843</v>
      </c>
      <c r="G111" s="30"/>
      <c r="H111" s="29">
        <v>1</v>
      </c>
      <c r="I111" s="29">
        <v>1</v>
      </c>
      <c r="J111" s="31" t="s">
        <v>892</v>
      </c>
      <c r="K111" s="31"/>
      <c r="L111" s="35"/>
    </row>
    <row r="112" spans="1:12" s="75" customFormat="1" ht="25.5" x14ac:dyDescent="0.2">
      <c r="A112" s="77">
        <v>0</v>
      </c>
      <c r="B112" s="77" t="s">
        <v>303</v>
      </c>
      <c r="C112" s="77"/>
      <c r="D112" s="77">
        <v>1</v>
      </c>
      <c r="E112" s="78" t="s">
        <v>1131</v>
      </c>
      <c r="F112" s="78"/>
      <c r="G112" s="78"/>
      <c r="H112" s="77"/>
      <c r="I112" s="77"/>
      <c r="J112" s="78"/>
      <c r="K112" s="78"/>
      <c r="L112" s="80" t="s">
        <v>304</v>
      </c>
    </row>
    <row r="113" spans="1:12" s="75" customFormat="1" ht="76.5" x14ac:dyDescent="0.2">
      <c r="A113" s="77">
        <v>2024</v>
      </c>
      <c r="B113" s="77" t="s">
        <v>5</v>
      </c>
      <c r="C113" s="77"/>
      <c r="D113" s="77">
        <v>1</v>
      </c>
      <c r="E113" s="78" t="s">
        <v>1036</v>
      </c>
      <c r="F113" s="78" t="s">
        <v>851</v>
      </c>
      <c r="G113" s="78"/>
      <c r="H113" s="77">
        <v>1</v>
      </c>
      <c r="I113" s="77" t="s">
        <v>1044</v>
      </c>
      <c r="J113" s="78" t="s">
        <v>1129</v>
      </c>
      <c r="K113" s="78" t="s">
        <v>1039</v>
      </c>
      <c r="L113" s="80" t="s">
        <v>691</v>
      </c>
    </row>
    <row r="114" spans="1:12" s="75" customFormat="1" ht="102" x14ac:dyDescent="0.2">
      <c r="A114" s="77">
        <v>0</v>
      </c>
      <c r="B114" s="77" t="s">
        <v>328</v>
      </c>
      <c r="C114" s="77"/>
      <c r="D114" s="77">
        <v>0</v>
      </c>
      <c r="E114" s="78"/>
      <c r="F114" s="78"/>
      <c r="G114" s="78"/>
      <c r="H114" s="77">
        <v>1.5</v>
      </c>
      <c r="I114" s="77">
        <v>1.5</v>
      </c>
      <c r="J114" s="78"/>
      <c r="K114" s="78"/>
      <c r="L114" s="80" t="s">
        <v>501</v>
      </c>
    </row>
    <row r="115" spans="1:12" s="75" customFormat="1" ht="38.25" x14ac:dyDescent="0.2">
      <c r="A115" s="77">
        <v>2024</v>
      </c>
      <c r="B115" s="29" t="s">
        <v>163</v>
      </c>
      <c r="C115" s="29"/>
      <c r="D115" s="29">
        <v>2</v>
      </c>
      <c r="E115" s="78" t="s">
        <v>1060</v>
      </c>
      <c r="F115" s="31" t="s">
        <v>850</v>
      </c>
      <c r="G115" s="30" t="s">
        <v>783</v>
      </c>
      <c r="H115" s="29" t="s">
        <v>979</v>
      </c>
      <c r="I115" s="29" t="s">
        <v>979</v>
      </c>
      <c r="J115" s="30" t="s">
        <v>984</v>
      </c>
      <c r="K115" s="30" t="s">
        <v>1039</v>
      </c>
      <c r="L115" s="35" t="s">
        <v>211</v>
      </c>
    </row>
    <row r="116" spans="1:12" s="75" customFormat="1" x14ac:dyDescent="0.2">
      <c r="A116" s="77">
        <v>0</v>
      </c>
      <c r="B116" s="77" t="s">
        <v>205</v>
      </c>
      <c r="C116" s="77"/>
      <c r="D116" s="77">
        <v>1</v>
      </c>
      <c r="E116" s="78" t="s">
        <v>1131</v>
      </c>
      <c r="F116" s="78"/>
      <c r="G116" s="78"/>
      <c r="H116" s="77"/>
      <c r="I116" s="77"/>
      <c r="J116" s="78"/>
      <c r="K116" s="78"/>
      <c r="L116" s="80"/>
    </row>
    <row r="117" spans="1:12" s="75" customFormat="1" ht="102" x14ac:dyDescent="0.2">
      <c r="A117" s="77">
        <v>2019</v>
      </c>
      <c r="B117" s="77" t="s">
        <v>267</v>
      </c>
      <c r="C117" s="77">
        <v>9</v>
      </c>
      <c r="D117" s="77">
        <v>1</v>
      </c>
      <c r="E117" s="78" t="s">
        <v>1132</v>
      </c>
      <c r="F117" s="78" t="s">
        <v>846</v>
      </c>
      <c r="G117" s="78" t="s">
        <v>783</v>
      </c>
      <c r="H117" s="77">
        <v>1.5</v>
      </c>
      <c r="I117" s="77">
        <v>1</v>
      </c>
      <c r="J117" s="78" t="s">
        <v>798</v>
      </c>
      <c r="K117" s="78"/>
      <c r="L117" s="80" t="s">
        <v>692</v>
      </c>
    </row>
    <row r="118" spans="1:12" s="75" customFormat="1" ht="114.75" x14ac:dyDescent="0.2">
      <c r="A118" s="77">
        <v>2019</v>
      </c>
      <c r="B118" s="77" t="s">
        <v>644</v>
      </c>
      <c r="C118" s="77"/>
      <c r="D118" s="78">
        <v>2</v>
      </c>
      <c r="E118" s="78" t="s">
        <v>1131</v>
      </c>
      <c r="F118" s="78" t="s">
        <v>785</v>
      </c>
      <c r="G118" s="78" t="s">
        <v>799</v>
      </c>
      <c r="H118" s="78" t="s">
        <v>871</v>
      </c>
      <c r="I118" s="78" t="s">
        <v>872</v>
      </c>
      <c r="J118" s="78" t="s">
        <v>800</v>
      </c>
      <c r="K118" s="78"/>
      <c r="L118" s="80"/>
    </row>
    <row r="119" spans="1:12" s="75" customFormat="1" ht="63.75" x14ac:dyDescent="0.2">
      <c r="A119" s="77">
        <v>2024</v>
      </c>
      <c r="B119" s="77" t="s">
        <v>23</v>
      </c>
      <c r="C119" s="77"/>
      <c r="D119" s="77">
        <v>2</v>
      </c>
      <c r="E119" s="78" t="s">
        <v>1032</v>
      </c>
      <c r="F119" s="78" t="s">
        <v>846</v>
      </c>
      <c r="G119" s="78" t="s">
        <v>783</v>
      </c>
      <c r="H119" s="77">
        <v>1</v>
      </c>
      <c r="I119" s="77">
        <v>1</v>
      </c>
      <c r="J119" s="78" t="s">
        <v>1084</v>
      </c>
      <c r="K119" s="78" t="s">
        <v>1039</v>
      </c>
      <c r="L119" s="80" t="s">
        <v>693</v>
      </c>
    </row>
    <row r="120" spans="1:12" s="75" customFormat="1" ht="114.75" x14ac:dyDescent="0.2">
      <c r="A120" s="77">
        <v>0</v>
      </c>
      <c r="B120" s="77" t="s">
        <v>330</v>
      </c>
      <c r="C120" s="77"/>
      <c r="D120" s="77">
        <v>2</v>
      </c>
      <c r="E120" s="78" t="s">
        <v>1131</v>
      </c>
      <c r="F120" s="78"/>
      <c r="G120" s="78"/>
      <c r="H120" s="77">
        <v>0</v>
      </c>
      <c r="I120" s="77">
        <v>0</v>
      </c>
      <c r="J120" s="78"/>
      <c r="K120" s="78"/>
      <c r="L120" s="80" t="s">
        <v>80</v>
      </c>
    </row>
    <row r="121" spans="1:12" s="75" customFormat="1" x14ac:dyDescent="0.2">
      <c r="A121" s="77">
        <v>0</v>
      </c>
      <c r="B121" s="77" t="s">
        <v>460</v>
      </c>
      <c r="C121" s="77"/>
      <c r="D121" s="77">
        <v>3</v>
      </c>
      <c r="E121" s="78" t="s">
        <v>1131</v>
      </c>
      <c r="F121" s="78"/>
      <c r="G121" s="78"/>
      <c r="H121" s="77"/>
      <c r="I121" s="77"/>
      <c r="J121" s="78"/>
      <c r="K121" s="78"/>
      <c r="L121" s="80" t="s">
        <v>171</v>
      </c>
    </row>
    <row r="122" spans="1:12" s="75" customFormat="1" ht="76.5" x14ac:dyDescent="0.2">
      <c r="A122" s="77">
        <v>0</v>
      </c>
      <c r="B122" s="77" t="s">
        <v>155</v>
      </c>
      <c r="C122" s="77"/>
      <c r="D122" s="77">
        <v>2</v>
      </c>
      <c r="E122" s="78" t="s">
        <v>1131</v>
      </c>
      <c r="F122" s="78"/>
      <c r="G122" s="78"/>
      <c r="H122" s="77"/>
      <c r="I122" s="77"/>
      <c r="J122" s="78"/>
      <c r="K122" s="78"/>
      <c r="L122" s="80" t="s">
        <v>19</v>
      </c>
    </row>
    <row r="123" spans="1:12" s="75" customFormat="1" ht="63.75" x14ac:dyDescent="0.2">
      <c r="A123" s="77">
        <v>2023</v>
      </c>
      <c r="B123" s="29" t="s">
        <v>221</v>
      </c>
      <c r="C123" s="29"/>
      <c r="D123" s="29">
        <v>3</v>
      </c>
      <c r="E123" s="78" t="s">
        <v>1131</v>
      </c>
      <c r="F123" s="31" t="s">
        <v>978</v>
      </c>
      <c r="G123" s="30"/>
      <c r="H123" s="29" t="s">
        <v>979</v>
      </c>
      <c r="I123" s="29" t="s">
        <v>979</v>
      </c>
      <c r="J123" s="31" t="s">
        <v>970</v>
      </c>
      <c r="K123" s="31"/>
      <c r="L123" s="35" t="s">
        <v>141</v>
      </c>
    </row>
    <row r="124" spans="1:12" s="75" customFormat="1" ht="114.75" x14ac:dyDescent="0.2">
      <c r="A124" s="77">
        <v>2023</v>
      </c>
      <c r="B124" s="77" t="s">
        <v>151</v>
      </c>
      <c r="C124" s="77"/>
      <c r="D124" s="77" t="s">
        <v>860</v>
      </c>
      <c r="E124" s="78" t="s">
        <v>1132</v>
      </c>
      <c r="F124" s="78" t="s">
        <v>996</v>
      </c>
      <c r="G124" s="78" t="s">
        <v>801</v>
      </c>
      <c r="H124" s="77" t="s">
        <v>327</v>
      </c>
      <c r="I124" s="77" t="s">
        <v>327</v>
      </c>
      <c r="J124" s="78" t="s">
        <v>1006</v>
      </c>
      <c r="K124" s="78"/>
      <c r="L124" s="80" t="s">
        <v>694</v>
      </c>
    </row>
    <row r="125" spans="1:12" s="75" customFormat="1" x14ac:dyDescent="0.2">
      <c r="A125" s="77">
        <v>0</v>
      </c>
      <c r="B125" s="77" t="s">
        <v>331</v>
      </c>
      <c r="C125" s="77"/>
      <c r="D125" s="77">
        <v>0</v>
      </c>
      <c r="E125" s="78" t="s">
        <v>1131</v>
      </c>
      <c r="F125" s="78"/>
      <c r="G125" s="78"/>
      <c r="H125" s="77"/>
      <c r="I125" s="77"/>
      <c r="J125" s="78"/>
      <c r="K125" s="78"/>
      <c r="L125" s="80"/>
    </row>
    <row r="126" spans="1:12" s="75" customFormat="1" ht="165.75" x14ac:dyDescent="0.2">
      <c r="A126" s="77">
        <v>2023</v>
      </c>
      <c r="B126" s="77" t="s">
        <v>123</v>
      </c>
      <c r="C126" s="77"/>
      <c r="D126" s="77">
        <v>2</v>
      </c>
      <c r="E126" s="78" t="s">
        <v>1131</v>
      </c>
      <c r="F126" s="78" t="s">
        <v>975</v>
      </c>
      <c r="G126" s="78" t="s">
        <v>976</v>
      </c>
      <c r="H126" s="77">
        <v>2</v>
      </c>
      <c r="I126" s="77">
        <v>2</v>
      </c>
      <c r="J126" s="78" t="s">
        <v>977</v>
      </c>
      <c r="K126" s="78"/>
      <c r="L126" s="80" t="s">
        <v>3</v>
      </c>
    </row>
    <row r="127" spans="1:12" s="75" customFormat="1" ht="153" x14ac:dyDescent="0.2">
      <c r="A127" s="77">
        <v>2023</v>
      </c>
      <c r="B127" s="77" t="s">
        <v>277</v>
      </c>
      <c r="C127" s="77">
        <v>8</v>
      </c>
      <c r="D127" s="77" t="s">
        <v>860</v>
      </c>
      <c r="E127" s="78" t="s">
        <v>1049</v>
      </c>
      <c r="F127" s="78" t="s">
        <v>975</v>
      </c>
      <c r="G127" s="78" t="s">
        <v>988</v>
      </c>
      <c r="H127" s="78" t="s">
        <v>860</v>
      </c>
      <c r="I127" s="78" t="s">
        <v>860</v>
      </c>
      <c r="J127" s="78" t="s">
        <v>989</v>
      </c>
      <c r="K127" s="78"/>
      <c r="L127" s="80" t="s">
        <v>695</v>
      </c>
    </row>
    <row r="128" spans="1:12" s="75" customFormat="1" ht="216.75" x14ac:dyDescent="0.2">
      <c r="A128" s="77">
        <v>2024</v>
      </c>
      <c r="B128" s="77" t="s">
        <v>326</v>
      </c>
      <c r="C128" s="77"/>
      <c r="D128" s="77">
        <v>1</v>
      </c>
      <c r="E128" s="85" t="s">
        <v>1050</v>
      </c>
      <c r="F128" s="78" t="s">
        <v>849</v>
      </c>
      <c r="G128" s="78" t="s">
        <v>783</v>
      </c>
      <c r="H128" s="77" t="s">
        <v>873</v>
      </c>
      <c r="I128" s="77" t="s">
        <v>874</v>
      </c>
      <c r="J128" s="78" t="s">
        <v>802</v>
      </c>
      <c r="K128" s="78" t="s">
        <v>1052</v>
      </c>
      <c r="L128" s="80" t="s">
        <v>1053</v>
      </c>
    </row>
    <row r="129" spans="1:12" s="75" customFormat="1" ht="102" x14ac:dyDescent="0.2">
      <c r="A129" s="77">
        <v>0</v>
      </c>
      <c r="B129" s="77" t="s">
        <v>477</v>
      </c>
      <c r="C129" s="77"/>
      <c r="D129" s="77">
        <v>2</v>
      </c>
      <c r="E129" s="78"/>
      <c r="F129" s="78"/>
      <c r="G129" s="78"/>
      <c r="H129" s="77">
        <v>1</v>
      </c>
      <c r="I129" s="77">
        <v>1</v>
      </c>
      <c r="J129" s="78"/>
      <c r="K129" s="78"/>
      <c r="L129" s="80" t="s">
        <v>481</v>
      </c>
    </row>
    <row r="130" spans="1:12" s="75" customFormat="1" ht="51" x14ac:dyDescent="0.2">
      <c r="A130" s="77">
        <v>2024</v>
      </c>
      <c r="B130" s="29" t="s">
        <v>97</v>
      </c>
      <c r="C130" s="29">
        <v>5</v>
      </c>
      <c r="D130" s="29">
        <v>2</v>
      </c>
      <c r="E130" s="78" t="s">
        <v>785</v>
      </c>
      <c r="F130" s="30" t="s">
        <v>849</v>
      </c>
      <c r="G130" s="30" t="s">
        <v>783</v>
      </c>
      <c r="H130" s="29">
        <v>1</v>
      </c>
      <c r="I130" s="29">
        <v>1.5</v>
      </c>
      <c r="J130" s="30" t="s">
        <v>1045</v>
      </c>
      <c r="K130" s="30" t="s">
        <v>1039</v>
      </c>
      <c r="L130" s="35" t="s">
        <v>696</v>
      </c>
    </row>
    <row r="131" spans="1:12" s="75" customFormat="1" ht="165.75" x14ac:dyDescent="0.2">
      <c r="A131" s="77">
        <v>2022</v>
      </c>
      <c r="B131" s="29" t="s">
        <v>286</v>
      </c>
      <c r="C131" s="29"/>
      <c r="D131" s="29">
        <v>2</v>
      </c>
      <c r="E131" s="78"/>
      <c r="F131" s="30" t="s">
        <v>846</v>
      </c>
      <c r="G131" s="30"/>
      <c r="H131" s="29">
        <v>2</v>
      </c>
      <c r="I131" s="29">
        <v>2</v>
      </c>
      <c r="J131" s="31" t="s">
        <v>915</v>
      </c>
      <c r="K131" s="31"/>
      <c r="L131" s="35" t="s">
        <v>630</v>
      </c>
    </row>
    <row r="132" spans="1:12" s="75" customFormat="1" ht="102" x14ac:dyDescent="0.2">
      <c r="A132" s="77">
        <v>0</v>
      </c>
      <c r="B132" s="77" t="s">
        <v>378</v>
      </c>
      <c r="C132" s="77"/>
      <c r="D132" s="77">
        <v>2</v>
      </c>
      <c r="E132" s="78"/>
      <c r="F132" s="78"/>
      <c r="G132" s="78"/>
      <c r="H132" s="77">
        <v>1</v>
      </c>
      <c r="I132" s="77">
        <v>0.75</v>
      </c>
      <c r="J132" s="78"/>
      <c r="K132" s="78"/>
      <c r="L132" s="80" t="s">
        <v>301</v>
      </c>
    </row>
    <row r="133" spans="1:12" s="75" customFormat="1" ht="191.25" x14ac:dyDescent="0.2">
      <c r="A133" s="77">
        <v>2024</v>
      </c>
      <c r="B133" s="77" t="s">
        <v>569</v>
      </c>
      <c r="C133" s="77">
        <v>7</v>
      </c>
      <c r="D133" s="77">
        <v>1.5</v>
      </c>
      <c r="E133" s="78" t="s">
        <v>1047</v>
      </c>
      <c r="F133" s="78" t="s">
        <v>853</v>
      </c>
      <c r="G133" s="78"/>
      <c r="H133" s="77">
        <v>1.5</v>
      </c>
      <c r="I133" s="77">
        <v>1.5</v>
      </c>
      <c r="J133" s="78" t="s">
        <v>1048</v>
      </c>
      <c r="K133" s="78" t="s">
        <v>1046</v>
      </c>
      <c r="L133" s="80" t="s">
        <v>18</v>
      </c>
    </row>
    <row r="134" spans="1:12" s="75" customFormat="1" ht="89.25" x14ac:dyDescent="0.2">
      <c r="A134" s="77">
        <v>2019</v>
      </c>
      <c r="B134" s="77" t="s">
        <v>354</v>
      </c>
      <c r="C134" s="77"/>
      <c r="D134" s="77" t="s">
        <v>861</v>
      </c>
      <c r="E134" s="78" t="s">
        <v>1131</v>
      </c>
      <c r="F134" s="78" t="s">
        <v>785</v>
      </c>
      <c r="G134" s="78" t="s">
        <v>803</v>
      </c>
      <c r="H134" s="77">
        <v>2</v>
      </c>
      <c r="I134" s="77">
        <v>1.5</v>
      </c>
      <c r="J134" s="78" t="s">
        <v>804</v>
      </c>
      <c r="K134" s="78"/>
      <c r="L134" s="80" t="s">
        <v>611</v>
      </c>
    </row>
    <row r="135" spans="1:12" s="75" customFormat="1" ht="140.25" x14ac:dyDescent="0.2">
      <c r="A135" s="77">
        <v>2019</v>
      </c>
      <c r="B135" s="77" t="s">
        <v>114</v>
      </c>
      <c r="C135" s="77">
        <v>7</v>
      </c>
      <c r="D135" s="77">
        <v>2</v>
      </c>
      <c r="E135" s="78" t="s">
        <v>1049</v>
      </c>
      <c r="F135" s="78" t="s">
        <v>850</v>
      </c>
      <c r="G135" s="78" t="s">
        <v>783</v>
      </c>
      <c r="H135" s="78" t="s">
        <v>875</v>
      </c>
      <c r="I135" s="78" t="s">
        <v>875</v>
      </c>
      <c r="J135" s="78" t="s">
        <v>805</v>
      </c>
      <c r="K135" s="78"/>
      <c r="L135" s="80" t="s">
        <v>697</v>
      </c>
    </row>
    <row r="136" spans="1:12" s="75" customFormat="1" ht="102" x14ac:dyDescent="0.2">
      <c r="A136" s="77">
        <v>0</v>
      </c>
      <c r="B136" s="77" t="s">
        <v>393</v>
      </c>
      <c r="C136" s="77"/>
      <c r="D136" s="77">
        <v>1</v>
      </c>
      <c r="E136" s="78" t="s">
        <v>1131</v>
      </c>
      <c r="F136" s="78"/>
      <c r="G136" s="78"/>
      <c r="H136" s="77">
        <v>0</v>
      </c>
      <c r="I136" s="77">
        <v>0</v>
      </c>
      <c r="J136" s="78"/>
      <c r="K136" s="78"/>
      <c r="L136" s="80" t="s">
        <v>57</v>
      </c>
    </row>
    <row r="137" spans="1:12" s="75" customFormat="1" ht="63.75" x14ac:dyDescent="0.2">
      <c r="A137" s="77">
        <v>2019</v>
      </c>
      <c r="B137" s="77" t="s">
        <v>596</v>
      </c>
      <c r="C137" s="77"/>
      <c r="D137" s="77" t="s">
        <v>861</v>
      </c>
      <c r="E137" s="78" t="s">
        <v>1049</v>
      </c>
      <c r="F137" s="78" t="s">
        <v>785</v>
      </c>
      <c r="G137" s="78" t="s">
        <v>806</v>
      </c>
      <c r="H137" s="77" t="s">
        <v>327</v>
      </c>
      <c r="I137" s="77" t="s">
        <v>327</v>
      </c>
      <c r="J137" s="78" t="s">
        <v>807</v>
      </c>
      <c r="K137" s="78"/>
      <c r="L137" s="80" t="s">
        <v>621</v>
      </c>
    </row>
    <row r="138" spans="1:12" s="75" customFormat="1" ht="51" x14ac:dyDescent="0.2">
      <c r="A138" s="77">
        <v>0</v>
      </c>
      <c r="B138" s="77" t="s">
        <v>222</v>
      </c>
      <c r="C138" s="77"/>
      <c r="D138" s="77">
        <v>2</v>
      </c>
      <c r="E138" s="78" t="s">
        <v>1131</v>
      </c>
      <c r="F138" s="78"/>
      <c r="G138" s="78"/>
      <c r="H138" s="77"/>
      <c r="I138" s="77"/>
      <c r="J138" s="78"/>
      <c r="K138" s="78"/>
      <c r="L138" s="80" t="s">
        <v>408</v>
      </c>
    </row>
    <row r="139" spans="1:12" s="75" customFormat="1" x14ac:dyDescent="0.2">
      <c r="A139" s="77">
        <v>0</v>
      </c>
      <c r="B139" s="77" t="s">
        <v>282</v>
      </c>
      <c r="C139" s="77"/>
      <c r="D139" s="77">
        <v>0</v>
      </c>
      <c r="E139" s="78" t="s">
        <v>1131</v>
      </c>
      <c r="F139" s="78"/>
      <c r="G139" s="78"/>
      <c r="H139" s="77"/>
      <c r="I139" s="77"/>
      <c r="J139" s="78"/>
      <c r="K139" s="78"/>
      <c r="L139" s="80"/>
    </row>
    <row r="140" spans="1:12" s="75" customFormat="1" ht="229.5" x14ac:dyDescent="0.2">
      <c r="A140" s="77">
        <v>2022</v>
      </c>
      <c r="B140" s="29" t="s">
        <v>204</v>
      </c>
      <c r="C140" s="29">
        <v>5</v>
      </c>
      <c r="D140" s="29">
        <v>2</v>
      </c>
      <c r="E140" s="78" t="s">
        <v>1049</v>
      </c>
      <c r="F140" s="30" t="s">
        <v>845</v>
      </c>
      <c r="G140" s="30" t="s">
        <v>906</v>
      </c>
      <c r="H140" s="29">
        <v>1</v>
      </c>
      <c r="I140" s="29">
        <v>1</v>
      </c>
      <c r="J140" s="30" t="s">
        <v>907</v>
      </c>
      <c r="K140" s="30"/>
      <c r="L140" s="35" t="s">
        <v>698</v>
      </c>
    </row>
    <row r="141" spans="1:12" s="75" customFormat="1" ht="25.5" x14ac:dyDescent="0.2">
      <c r="A141" s="77">
        <v>2022</v>
      </c>
      <c r="B141" s="29" t="s">
        <v>948</v>
      </c>
      <c r="C141" s="29"/>
      <c r="D141" s="29">
        <v>1</v>
      </c>
      <c r="E141" s="78" t="s">
        <v>1131</v>
      </c>
      <c r="F141" s="30" t="s">
        <v>854</v>
      </c>
      <c r="G141" s="30"/>
      <c r="H141" s="29">
        <v>1</v>
      </c>
      <c r="I141" s="29">
        <v>1</v>
      </c>
      <c r="J141" s="31" t="s">
        <v>949</v>
      </c>
      <c r="K141" s="31"/>
      <c r="L141" s="35"/>
    </row>
    <row r="142" spans="1:12" s="75" customFormat="1" ht="76.5" x14ac:dyDescent="0.2">
      <c r="A142" s="77">
        <v>0</v>
      </c>
      <c r="B142" s="77" t="s">
        <v>174</v>
      </c>
      <c r="C142" s="77"/>
      <c r="D142" s="77">
        <v>2</v>
      </c>
      <c r="E142" s="78" t="s">
        <v>1131</v>
      </c>
      <c r="F142" s="78"/>
      <c r="G142" s="78"/>
      <c r="H142" s="77" t="s">
        <v>608</v>
      </c>
      <c r="I142" s="77" t="s">
        <v>608</v>
      </c>
      <c r="J142" s="78"/>
      <c r="K142" s="78"/>
      <c r="L142" s="80" t="s">
        <v>653</v>
      </c>
    </row>
    <row r="143" spans="1:12" s="75" customFormat="1" ht="51" x14ac:dyDescent="0.2">
      <c r="A143" s="77">
        <v>0</v>
      </c>
      <c r="B143" s="77" t="s">
        <v>25</v>
      </c>
      <c r="C143" s="77"/>
      <c r="D143" s="77">
        <v>1</v>
      </c>
      <c r="E143" s="78" t="s">
        <v>1131</v>
      </c>
      <c r="F143" s="78"/>
      <c r="G143" s="78"/>
      <c r="H143" s="77"/>
      <c r="I143" s="77"/>
      <c r="J143" s="78"/>
      <c r="K143" s="78"/>
      <c r="L143" s="80" t="s">
        <v>2</v>
      </c>
    </row>
    <row r="144" spans="1:12" s="75" customFormat="1" ht="89.25" x14ac:dyDescent="0.2">
      <c r="A144" s="77">
        <v>2018</v>
      </c>
      <c r="B144" s="77" t="s">
        <v>370</v>
      </c>
      <c r="C144" s="77"/>
      <c r="D144" s="77">
        <v>1</v>
      </c>
      <c r="E144" s="78" t="s">
        <v>1131</v>
      </c>
      <c r="F144" s="78"/>
      <c r="G144" s="78"/>
      <c r="H144" s="77">
        <v>0</v>
      </c>
      <c r="I144" s="77">
        <v>0</v>
      </c>
      <c r="J144" s="78"/>
      <c r="K144" s="78"/>
      <c r="L144" s="80" t="s">
        <v>699</v>
      </c>
    </row>
    <row r="145" spans="1:12" s="75" customFormat="1" ht="63.75" x14ac:dyDescent="0.2">
      <c r="A145" s="77">
        <v>2024</v>
      </c>
      <c r="B145" s="77" t="s">
        <v>581</v>
      </c>
      <c r="C145" s="77"/>
      <c r="D145" s="77">
        <v>1</v>
      </c>
      <c r="E145" s="78" t="s">
        <v>1066</v>
      </c>
      <c r="F145" s="78" t="s">
        <v>1067</v>
      </c>
      <c r="G145" s="78" t="s">
        <v>783</v>
      </c>
      <c r="H145" s="77">
        <v>1</v>
      </c>
      <c r="I145" s="77">
        <v>1</v>
      </c>
      <c r="J145" s="78" t="s">
        <v>1068</v>
      </c>
      <c r="K145" s="78" t="s">
        <v>1039</v>
      </c>
      <c r="L145" s="80" t="s">
        <v>604</v>
      </c>
    </row>
    <row r="146" spans="1:12" s="75" customFormat="1" ht="114.75" x14ac:dyDescent="0.2">
      <c r="A146" s="77">
        <v>2024</v>
      </c>
      <c r="B146" s="77" t="s">
        <v>187</v>
      </c>
      <c r="C146" s="77">
        <v>8</v>
      </c>
      <c r="D146" s="77">
        <v>2</v>
      </c>
      <c r="E146" s="78" t="s">
        <v>1060</v>
      </c>
      <c r="F146" s="78" t="s">
        <v>850</v>
      </c>
      <c r="G146" s="78" t="s">
        <v>783</v>
      </c>
      <c r="H146" s="77" t="s">
        <v>1044</v>
      </c>
      <c r="I146" s="77" t="s">
        <v>1044</v>
      </c>
      <c r="J146" s="78" t="s">
        <v>902</v>
      </c>
      <c r="K146" s="78" t="s">
        <v>1039</v>
      </c>
      <c r="L146" s="80" t="s">
        <v>410</v>
      </c>
    </row>
    <row r="147" spans="1:12" s="75" customFormat="1" x14ac:dyDescent="0.2">
      <c r="A147" s="77">
        <v>0</v>
      </c>
      <c r="B147" s="77" t="s">
        <v>463</v>
      </c>
      <c r="C147" s="77"/>
      <c r="D147" s="77">
        <v>3</v>
      </c>
      <c r="E147" s="78" t="s">
        <v>1131</v>
      </c>
      <c r="F147" s="78"/>
      <c r="G147" s="78"/>
      <c r="H147" s="77"/>
      <c r="I147" s="77"/>
      <c r="J147" s="78"/>
      <c r="K147" s="78"/>
      <c r="L147" s="80" t="s">
        <v>171</v>
      </c>
    </row>
    <row r="148" spans="1:12" s="75" customFormat="1" ht="51" x14ac:dyDescent="0.2">
      <c r="A148" s="77">
        <v>2022</v>
      </c>
      <c r="B148" s="29" t="s">
        <v>446</v>
      </c>
      <c r="C148" s="30">
        <v>7</v>
      </c>
      <c r="D148" s="29">
        <v>1</v>
      </c>
      <c r="E148" s="78" t="s">
        <v>1131</v>
      </c>
      <c r="F148" s="30" t="s">
        <v>846</v>
      </c>
      <c r="G148" s="30"/>
      <c r="H148" s="29">
        <v>0</v>
      </c>
      <c r="I148" s="29">
        <v>0</v>
      </c>
      <c r="J148" s="31" t="s">
        <v>919</v>
      </c>
      <c r="K148" s="31"/>
      <c r="L148" s="35" t="s">
        <v>447</v>
      </c>
    </row>
    <row r="149" spans="1:12" s="75" customFormat="1" ht="76.5" x14ac:dyDescent="0.2">
      <c r="A149" s="77">
        <v>0</v>
      </c>
      <c r="B149" s="77" t="s">
        <v>623</v>
      </c>
      <c r="C149" s="77"/>
      <c r="D149" s="77">
        <v>2</v>
      </c>
      <c r="E149" s="78" t="s">
        <v>1131</v>
      </c>
      <c r="F149" s="78"/>
      <c r="G149" s="78"/>
      <c r="H149" s="77">
        <v>2</v>
      </c>
      <c r="I149" s="77">
        <v>1.5</v>
      </c>
      <c r="J149" s="78"/>
      <c r="K149" s="78"/>
      <c r="L149" s="80" t="s">
        <v>602</v>
      </c>
    </row>
    <row r="150" spans="1:12" s="75" customFormat="1" ht="76.5" x14ac:dyDescent="0.2">
      <c r="A150" s="77">
        <v>2019</v>
      </c>
      <c r="B150" s="77" t="s">
        <v>809</v>
      </c>
      <c r="C150" s="78"/>
      <c r="D150" s="77">
        <v>1</v>
      </c>
      <c r="E150" s="78" t="s">
        <v>1133</v>
      </c>
      <c r="F150" s="78" t="s">
        <v>851</v>
      </c>
      <c r="G150" s="78" t="s">
        <v>783</v>
      </c>
      <c r="H150" s="77" t="s">
        <v>327</v>
      </c>
      <c r="I150" s="77" t="s">
        <v>327</v>
      </c>
      <c r="J150" s="78" t="s">
        <v>808</v>
      </c>
      <c r="K150" s="78"/>
      <c r="L150" s="80" t="s">
        <v>700</v>
      </c>
    </row>
    <row r="151" spans="1:12" s="75" customFormat="1" x14ac:dyDescent="0.2">
      <c r="A151" s="77">
        <v>0</v>
      </c>
      <c r="B151" s="77" t="s">
        <v>436</v>
      </c>
      <c r="C151" s="78"/>
      <c r="D151" s="77">
        <v>1</v>
      </c>
      <c r="E151" s="78" t="s">
        <v>1131</v>
      </c>
      <c r="F151" s="78"/>
      <c r="G151" s="78"/>
      <c r="H151" s="77"/>
      <c r="I151" s="77"/>
      <c r="J151" s="78"/>
      <c r="K151" s="78"/>
      <c r="L151" s="80"/>
    </row>
    <row r="152" spans="1:12" s="75" customFormat="1" ht="38.25" x14ac:dyDescent="0.2">
      <c r="A152" s="77">
        <v>2022</v>
      </c>
      <c r="B152" s="29" t="s">
        <v>943</v>
      </c>
      <c r="C152" s="30"/>
      <c r="D152" s="29">
        <v>1</v>
      </c>
      <c r="E152" s="78" t="s">
        <v>1131</v>
      </c>
      <c r="F152" s="30" t="s">
        <v>779</v>
      </c>
      <c r="G152" s="30"/>
      <c r="H152" s="29">
        <v>0</v>
      </c>
      <c r="I152" s="29">
        <v>0</v>
      </c>
      <c r="J152" s="31" t="s">
        <v>908</v>
      </c>
      <c r="K152" s="31"/>
      <c r="L152" s="35"/>
    </row>
    <row r="153" spans="1:12" s="75" customFormat="1" ht="191.25" x14ac:dyDescent="0.2">
      <c r="A153" s="77">
        <v>2019</v>
      </c>
      <c r="B153" s="77" t="s">
        <v>173</v>
      </c>
      <c r="C153" s="77">
        <v>6</v>
      </c>
      <c r="D153" s="88" t="s">
        <v>860</v>
      </c>
      <c r="E153" s="78" t="s">
        <v>1132</v>
      </c>
      <c r="F153" s="78" t="s">
        <v>855</v>
      </c>
      <c r="G153" s="78" t="s">
        <v>783</v>
      </c>
      <c r="H153" s="78" t="s">
        <v>876</v>
      </c>
      <c r="I153" s="78" t="s">
        <v>877</v>
      </c>
      <c r="J153" s="78" t="s">
        <v>810</v>
      </c>
      <c r="K153" s="78"/>
      <c r="L153" s="80" t="s">
        <v>701</v>
      </c>
    </row>
    <row r="154" spans="1:12" s="75" customFormat="1" ht="76.5" x14ac:dyDescent="0.2">
      <c r="A154" s="77">
        <v>2024</v>
      </c>
      <c r="B154" s="77" t="s">
        <v>450</v>
      </c>
      <c r="C154" s="77"/>
      <c r="D154" s="77" t="s">
        <v>1044</v>
      </c>
      <c r="E154" s="78" t="s">
        <v>1124</v>
      </c>
      <c r="F154" s="78" t="s">
        <v>978</v>
      </c>
      <c r="G154" s="78" t="s">
        <v>783</v>
      </c>
      <c r="H154" s="77" t="s">
        <v>1044</v>
      </c>
      <c r="I154" s="77" t="s">
        <v>1044</v>
      </c>
      <c r="J154" s="78" t="s">
        <v>1045</v>
      </c>
      <c r="K154" s="78" t="s">
        <v>1039</v>
      </c>
      <c r="L154" s="80" t="s">
        <v>496</v>
      </c>
    </row>
    <row r="155" spans="1:12" s="75" customFormat="1" ht="102" x14ac:dyDescent="0.2">
      <c r="A155" s="77">
        <v>2022</v>
      </c>
      <c r="B155" s="29" t="s">
        <v>360</v>
      </c>
      <c r="C155" s="29"/>
      <c r="D155" s="29">
        <v>2</v>
      </c>
      <c r="E155" s="78" t="s">
        <v>1132</v>
      </c>
      <c r="F155" s="30" t="s">
        <v>846</v>
      </c>
      <c r="G155" s="30" t="s">
        <v>783</v>
      </c>
      <c r="H155" s="29">
        <v>2</v>
      </c>
      <c r="I155" s="29" t="s">
        <v>861</v>
      </c>
      <c r="J155" s="30" t="s">
        <v>958</v>
      </c>
      <c r="K155" s="30"/>
      <c r="L155" s="35" t="s">
        <v>703</v>
      </c>
    </row>
    <row r="156" spans="1:12" s="75" customFormat="1" ht="102" x14ac:dyDescent="0.2">
      <c r="A156" s="77">
        <v>2019</v>
      </c>
      <c r="B156" s="77" t="s">
        <v>278</v>
      </c>
      <c r="C156" s="77"/>
      <c r="D156" s="77">
        <v>1</v>
      </c>
      <c r="E156" s="78" t="s">
        <v>1132</v>
      </c>
      <c r="F156" s="78" t="s">
        <v>852</v>
      </c>
      <c r="G156" s="78" t="s">
        <v>783</v>
      </c>
      <c r="H156" s="77" t="s">
        <v>878</v>
      </c>
      <c r="I156" s="77" t="s">
        <v>878</v>
      </c>
      <c r="J156" s="78" t="s">
        <v>778</v>
      </c>
      <c r="K156" s="78"/>
      <c r="L156" s="80" t="s">
        <v>656</v>
      </c>
    </row>
    <row r="157" spans="1:12" s="75" customFormat="1" x14ac:dyDescent="0.2">
      <c r="A157" s="77">
        <v>0</v>
      </c>
      <c r="B157" s="77" t="s">
        <v>461</v>
      </c>
      <c r="C157" s="77"/>
      <c r="D157" s="77">
        <v>3</v>
      </c>
      <c r="E157" s="78" t="s">
        <v>1131</v>
      </c>
      <c r="F157" s="78"/>
      <c r="G157" s="78"/>
      <c r="H157" s="77"/>
      <c r="I157" s="77"/>
      <c r="J157" s="78"/>
      <c r="K157" s="78"/>
      <c r="L157" s="80" t="s">
        <v>459</v>
      </c>
    </row>
    <row r="158" spans="1:12" s="75" customFormat="1" ht="38.25" x14ac:dyDescent="0.2">
      <c r="A158" s="77">
        <v>0</v>
      </c>
      <c r="B158" s="77" t="s">
        <v>300</v>
      </c>
      <c r="C158" s="77"/>
      <c r="D158" s="77">
        <v>1</v>
      </c>
      <c r="E158" s="78" t="s">
        <v>1131</v>
      </c>
      <c r="F158" s="78"/>
      <c r="G158" s="78"/>
      <c r="H158" s="77"/>
      <c r="I158" s="77"/>
      <c r="J158" s="78"/>
      <c r="K158" s="78"/>
      <c r="L158" s="80" t="s">
        <v>294</v>
      </c>
    </row>
    <row r="159" spans="1:12" s="75" customFormat="1" ht="102" x14ac:dyDescent="0.2">
      <c r="A159" s="77">
        <v>2018</v>
      </c>
      <c r="B159" s="77" t="s">
        <v>550</v>
      </c>
      <c r="C159" s="77"/>
      <c r="D159" s="77">
        <v>2</v>
      </c>
      <c r="E159" s="78" t="s">
        <v>1131</v>
      </c>
      <c r="F159" s="38"/>
      <c r="G159" s="30"/>
      <c r="H159" s="77">
        <v>1</v>
      </c>
      <c r="I159" s="77">
        <v>1</v>
      </c>
      <c r="J159" s="30"/>
      <c r="K159" s="30"/>
      <c r="L159" s="80" t="s">
        <v>955</v>
      </c>
    </row>
    <row r="160" spans="1:12" s="75" customFormat="1" x14ac:dyDescent="0.2">
      <c r="A160" s="77">
        <v>0</v>
      </c>
      <c r="B160" s="77" t="s">
        <v>438</v>
      </c>
      <c r="C160" s="77"/>
      <c r="D160" s="77">
        <v>1</v>
      </c>
      <c r="E160" s="78" t="s">
        <v>1131</v>
      </c>
      <c r="F160" s="78"/>
      <c r="G160" s="78"/>
      <c r="H160" s="77"/>
      <c r="I160" s="77"/>
      <c r="J160" s="78"/>
      <c r="K160" s="78"/>
      <c r="L160" s="80"/>
    </row>
    <row r="161" spans="1:13" s="75" customFormat="1" ht="89.25" x14ac:dyDescent="0.2">
      <c r="A161" s="77">
        <v>2022</v>
      </c>
      <c r="B161" s="29" t="s">
        <v>475</v>
      </c>
      <c r="C161" s="29"/>
      <c r="D161" s="29">
        <v>2</v>
      </c>
      <c r="E161" s="78" t="s">
        <v>1049</v>
      </c>
      <c r="F161" s="38" t="s">
        <v>850</v>
      </c>
      <c r="G161" s="30" t="s">
        <v>783</v>
      </c>
      <c r="H161" s="29" t="s">
        <v>878</v>
      </c>
      <c r="I161" s="29" t="s">
        <v>878</v>
      </c>
      <c r="J161" s="30" t="s">
        <v>811</v>
      </c>
      <c r="K161" s="30"/>
      <c r="L161" s="32" t="s">
        <v>89</v>
      </c>
    </row>
    <row r="162" spans="1:13" s="75" customFormat="1" x14ac:dyDescent="0.2">
      <c r="A162" s="77">
        <v>0</v>
      </c>
      <c r="B162" s="77" t="s">
        <v>646</v>
      </c>
      <c r="C162" s="77"/>
      <c r="D162" s="77">
        <v>1</v>
      </c>
      <c r="E162" s="78" t="s">
        <v>1131</v>
      </c>
      <c r="F162" s="78"/>
      <c r="G162" s="78"/>
      <c r="H162" s="77">
        <v>0</v>
      </c>
      <c r="I162" s="77">
        <v>0</v>
      </c>
      <c r="J162" s="78"/>
      <c r="K162" s="78"/>
      <c r="L162" s="80"/>
    </row>
    <row r="163" spans="1:13" s="75" customFormat="1" ht="114.75" x14ac:dyDescent="0.2">
      <c r="A163" s="77">
        <v>2019</v>
      </c>
      <c r="B163" s="77" t="s">
        <v>499</v>
      </c>
      <c r="C163" s="77"/>
      <c r="D163" s="77">
        <v>1</v>
      </c>
      <c r="E163" s="78" t="s">
        <v>1132</v>
      </c>
      <c r="F163" s="78" t="s">
        <v>850</v>
      </c>
      <c r="G163" s="78" t="s">
        <v>783</v>
      </c>
      <c r="H163" s="77" t="s">
        <v>861</v>
      </c>
      <c r="I163" s="77" t="s">
        <v>861</v>
      </c>
      <c r="J163" s="78" t="s">
        <v>778</v>
      </c>
      <c r="K163" s="78"/>
      <c r="L163" s="80" t="s">
        <v>525</v>
      </c>
    </row>
    <row r="164" spans="1:13" s="75" customFormat="1" ht="38.25" x14ac:dyDescent="0.2">
      <c r="A164" s="77">
        <v>0</v>
      </c>
      <c r="B164" s="77" t="s">
        <v>490</v>
      </c>
      <c r="C164" s="77"/>
      <c r="D164" s="77">
        <v>1</v>
      </c>
      <c r="E164" s="78" t="s">
        <v>1131</v>
      </c>
      <c r="F164" s="78"/>
      <c r="G164" s="78"/>
      <c r="H164" s="77"/>
      <c r="I164" s="77"/>
      <c r="J164" s="78"/>
      <c r="K164" s="78"/>
      <c r="L164" s="80" t="s">
        <v>433</v>
      </c>
    </row>
    <row r="165" spans="1:13" s="75" customFormat="1" ht="127.5" x14ac:dyDescent="0.2">
      <c r="A165" s="77">
        <v>2024</v>
      </c>
      <c r="B165" s="29" t="s">
        <v>571</v>
      </c>
      <c r="C165" s="29"/>
      <c r="D165" s="29">
        <v>2</v>
      </c>
      <c r="E165" s="78" t="s">
        <v>1118</v>
      </c>
      <c r="F165" s="30" t="s">
        <v>853</v>
      </c>
      <c r="G165" s="30" t="s">
        <v>783</v>
      </c>
      <c r="H165" s="29">
        <v>1</v>
      </c>
      <c r="I165" s="29">
        <v>1</v>
      </c>
      <c r="J165" s="31" t="s">
        <v>1119</v>
      </c>
      <c r="K165" s="31" t="s">
        <v>1051</v>
      </c>
      <c r="L165" s="35" t="s">
        <v>605</v>
      </c>
      <c r="M165" s="89" t="s">
        <v>901</v>
      </c>
    </row>
    <row r="166" spans="1:13" s="75" customFormat="1" ht="63.75" x14ac:dyDescent="0.2">
      <c r="A166" s="77">
        <v>2019</v>
      </c>
      <c r="B166" s="77" t="s">
        <v>645</v>
      </c>
      <c r="C166" s="77"/>
      <c r="D166" s="77">
        <v>1</v>
      </c>
      <c r="E166" s="78"/>
      <c r="F166" s="78" t="s">
        <v>785</v>
      </c>
      <c r="G166" s="78" t="s">
        <v>812</v>
      </c>
      <c r="H166" s="77">
        <v>2</v>
      </c>
      <c r="I166" s="77">
        <v>2</v>
      </c>
      <c r="J166" s="78" t="s">
        <v>813</v>
      </c>
      <c r="K166" s="78"/>
      <c r="L166" s="80" t="s">
        <v>704</v>
      </c>
    </row>
    <row r="167" spans="1:13" s="75" customFormat="1" ht="114.75" x14ac:dyDescent="0.2">
      <c r="A167" s="77">
        <v>2023</v>
      </c>
      <c r="B167" s="77" t="s">
        <v>31</v>
      </c>
      <c r="C167" s="77"/>
      <c r="D167" s="77">
        <v>2</v>
      </c>
      <c r="E167" s="78"/>
      <c r="F167" s="78" t="s">
        <v>860</v>
      </c>
      <c r="G167" s="78" t="s">
        <v>971</v>
      </c>
      <c r="H167" s="77" t="s">
        <v>973</v>
      </c>
      <c r="I167" s="77" t="s">
        <v>974</v>
      </c>
      <c r="J167" s="78" t="s">
        <v>972</v>
      </c>
      <c r="K167" s="78"/>
      <c r="L167" s="80" t="s">
        <v>705</v>
      </c>
    </row>
    <row r="168" spans="1:13" s="75" customFormat="1" ht="140.25" x14ac:dyDescent="0.2">
      <c r="A168" s="77">
        <v>2024</v>
      </c>
      <c r="B168" s="29" t="s">
        <v>177</v>
      </c>
      <c r="C168" s="29">
        <v>5</v>
      </c>
      <c r="D168" s="29">
        <v>2</v>
      </c>
      <c r="E168" s="78" t="s">
        <v>1114</v>
      </c>
      <c r="F168" s="30" t="s">
        <v>849</v>
      </c>
      <c r="G168" s="30"/>
      <c r="H168" s="29">
        <v>2</v>
      </c>
      <c r="I168" s="29">
        <v>2</v>
      </c>
      <c r="J168" s="31" t="s">
        <v>952</v>
      </c>
      <c r="K168" s="31" t="s">
        <v>1039</v>
      </c>
      <c r="L168" s="35" t="s">
        <v>953</v>
      </c>
    </row>
    <row r="169" spans="1:13" s="75" customFormat="1" ht="96" customHeight="1" x14ac:dyDescent="0.2">
      <c r="A169" s="77">
        <v>2022</v>
      </c>
      <c r="B169" s="29" t="s">
        <v>390</v>
      </c>
      <c r="C169" s="29"/>
      <c r="D169" s="29">
        <v>2</v>
      </c>
      <c r="E169" s="78" t="s">
        <v>1131</v>
      </c>
      <c r="F169" s="30" t="s">
        <v>936</v>
      </c>
      <c r="G169" s="30"/>
      <c r="H169" s="29">
        <v>0</v>
      </c>
      <c r="I169" s="29">
        <v>0</v>
      </c>
      <c r="J169" s="31" t="s">
        <v>901</v>
      </c>
      <c r="K169" s="31"/>
      <c r="L169" s="35" t="s">
        <v>349</v>
      </c>
      <c r="M169" s="72"/>
    </row>
    <row r="170" spans="1:13" s="75" customFormat="1" ht="102" x14ac:dyDescent="0.2">
      <c r="A170" s="77">
        <v>2019</v>
      </c>
      <c r="B170" s="77" t="s">
        <v>647</v>
      </c>
      <c r="C170" s="77"/>
      <c r="D170" s="77" t="s">
        <v>861</v>
      </c>
      <c r="E170" s="78" t="s">
        <v>1132</v>
      </c>
      <c r="F170" s="78" t="s">
        <v>856</v>
      </c>
      <c r="G170" s="78" t="s">
        <v>783</v>
      </c>
      <c r="H170" s="77" t="s">
        <v>879</v>
      </c>
      <c r="I170" s="77" t="s">
        <v>879</v>
      </c>
      <c r="J170" s="78" t="s">
        <v>814</v>
      </c>
      <c r="K170" s="78"/>
      <c r="L170" s="80" t="s">
        <v>706</v>
      </c>
      <c r="M170" s="72"/>
    </row>
    <row r="171" spans="1:13" s="75" customFormat="1" ht="51" x14ac:dyDescent="0.2">
      <c r="A171" s="77">
        <v>0</v>
      </c>
      <c r="B171" s="77" t="s">
        <v>28</v>
      </c>
      <c r="C171" s="77"/>
      <c r="D171" s="77">
        <v>2</v>
      </c>
      <c r="E171" s="78" t="s">
        <v>1131</v>
      </c>
      <c r="F171" s="78"/>
      <c r="G171" s="78"/>
      <c r="H171" s="77">
        <v>0</v>
      </c>
      <c r="I171" s="77">
        <v>0</v>
      </c>
      <c r="J171" s="78"/>
      <c r="K171" s="78"/>
      <c r="L171" s="80" t="s">
        <v>64</v>
      </c>
      <c r="M171" s="72"/>
    </row>
    <row r="172" spans="1:13" s="75" customFormat="1" ht="38.25" x14ac:dyDescent="0.2">
      <c r="A172" s="77">
        <v>0</v>
      </c>
      <c r="B172" s="77" t="s">
        <v>551</v>
      </c>
      <c r="C172" s="77"/>
      <c r="D172" s="77">
        <v>2</v>
      </c>
      <c r="E172" s="78" t="s">
        <v>1131</v>
      </c>
      <c r="F172" s="78"/>
      <c r="G172" s="78"/>
      <c r="H172" s="77"/>
      <c r="I172" s="77"/>
      <c r="J172" s="78"/>
      <c r="K172" s="78"/>
      <c r="L172" s="80" t="s">
        <v>580</v>
      </c>
      <c r="M172" s="72"/>
    </row>
    <row r="173" spans="1:13" s="75" customFormat="1" ht="102" x14ac:dyDescent="0.2">
      <c r="A173" s="77">
        <v>2018</v>
      </c>
      <c r="B173" s="77" t="s">
        <v>146</v>
      </c>
      <c r="C173" s="77">
        <v>7</v>
      </c>
      <c r="D173" s="77">
        <v>1</v>
      </c>
      <c r="E173" s="78" t="s">
        <v>1131</v>
      </c>
      <c r="F173" s="78"/>
      <c r="G173" s="78"/>
      <c r="H173" s="77">
        <v>1</v>
      </c>
      <c r="I173" s="77">
        <v>0.5</v>
      </c>
      <c r="J173" s="78"/>
      <c r="K173" s="78"/>
      <c r="L173" s="80" t="s">
        <v>707</v>
      </c>
      <c r="M173" s="72"/>
    </row>
    <row r="174" spans="1:13" s="75" customFormat="1" ht="165.75" x14ac:dyDescent="0.2">
      <c r="A174" s="77">
        <v>0</v>
      </c>
      <c r="B174" s="77" t="s">
        <v>549</v>
      </c>
      <c r="C174" s="77"/>
      <c r="D174" s="77">
        <v>1</v>
      </c>
      <c r="E174" s="78" t="s">
        <v>1131</v>
      </c>
      <c r="F174" s="78"/>
      <c r="G174" s="78"/>
      <c r="H174" s="77">
        <v>1</v>
      </c>
      <c r="I174" s="77">
        <v>1</v>
      </c>
      <c r="J174" s="78"/>
      <c r="K174" s="78"/>
      <c r="L174" s="80" t="s">
        <v>42</v>
      </c>
    </row>
    <row r="175" spans="1:13" s="75" customFormat="1" ht="38.25" x14ac:dyDescent="0.2">
      <c r="A175" s="77">
        <v>2022</v>
      </c>
      <c r="B175" s="29" t="s">
        <v>926</v>
      </c>
      <c r="C175" s="29"/>
      <c r="D175" s="29">
        <v>2</v>
      </c>
      <c r="E175" s="78" t="s">
        <v>1131</v>
      </c>
      <c r="F175" s="30"/>
      <c r="G175" s="30"/>
      <c r="H175" s="29"/>
      <c r="I175" s="29"/>
      <c r="J175" s="31" t="s">
        <v>902</v>
      </c>
      <c r="K175" s="31"/>
      <c r="L175" s="35"/>
    </row>
    <row r="176" spans="1:13" s="75" customFormat="1" x14ac:dyDescent="0.2">
      <c r="A176" s="77">
        <v>0</v>
      </c>
      <c r="B176" s="77" t="s">
        <v>242</v>
      </c>
      <c r="C176" s="77"/>
      <c r="D176" s="77">
        <v>2</v>
      </c>
      <c r="E176" s="78" t="s">
        <v>1131</v>
      </c>
      <c r="F176" s="78"/>
      <c r="G176" s="78"/>
      <c r="H176" s="77"/>
      <c r="I176" s="77"/>
      <c r="J176" s="78"/>
      <c r="K176" s="78"/>
      <c r="L176" s="80"/>
    </row>
    <row r="177" spans="1:12" s="75" customFormat="1" ht="127.5" x14ac:dyDescent="0.2">
      <c r="A177" s="77">
        <v>2019</v>
      </c>
      <c r="B177" s="77" t="s">
        <v>657</v>
      </c>
      <c r="C177" s="77"/>
      <c r="D177" s="77" t="s">
        <v>861</v>
      </c>
      <c r="E177" s="78" t="s">
        <v>1132</v>
      </c>
      <c r="F177" s="78" t="s">
        <v>857</v>
      </c>
      <c r="G177" s="78" t="s">
        <v>783</v>
      </c>
      <c r="H177" s="77">
        <v>1</v>
      </c>
      <c r="I177" s="77">
        <v>1</v>
      </c>
      <c r="J177" s="78" t="s">
        <v>815</v>
      </c>
      <c r="K177" s="78"/>
      <c r="L177" s="80" t="s">
        <v>655</v>
      </c>
    </row>
    <row r="178" spans="1:12" s="75" customFormat="1" ht="51" x14ac:dyDescent="0.2">
      <c r="A178" s="77">
        <v>2019</v>
      </c>
      <c r="B178" s="77" t="s">
        <v>500</v>
      </c>
      <c r="C178" s="77"/>
      <c r="D178" s="77" t="s">
        <v>861</v>
      </c>
      <c r="E178" s="78" t="s">
        <v>1131</v>
      </c>
      <c r="F178" s="78" t="s">
        <v>850</v>
      </c>
      <c r="G178" s="78" t="s">
        <v>783</v>
      </c>
      <c r="H178" s="77" t="s">
        <v>880</v>
      </c>
      <c r="I178" s="77" t="s">
        <v>880</v>
      </c>
      <c r="J178" s="78" t="s">
        <v>778</v>
      </c>
      <c r="K178" s="78"/>
      <c r="L178" s="80" t="s">
        <v>627</v>
      </c>
    </row>
    <row r="179" spans="1:12" s="75" customFormat="1" ht="114.75" x14ac:dyDescent="0.2">
      <c r="A179" s="77">
        <v>0</v>
      </c>
      <c r="B179" s="77" t="s">
        <v>290</v>
      </c>
      <c r="C179" s="77"/>
      <c r="D179" s="77">
        <v>1</v>
      </c>
      <c r="E179" s="78" t="s">
        <v>1131</v>
      </c>
      <c r="F179" s="78"/>
      <c r="G179" s="78"/>
      <c r="H179" s="77">
        <v>1</v>
      </c>
      <c r="I179" s="77">
        <v>1</v>
      </c>
      <c r="J179" s="77"/>
      <c r="K179" s="77"/>
      <c r="L179" s="80" t="s">
        <v>40</v>
      </c>
    </row>
    <row r="180" spans="1:12" s="75" customFormat="1" ht="51" x14ac:dyDescent="0.2">
      <c r="A180" s="77">
        <v>2023</v>
      </c>
      <c r="B180" s="77" t="s">
        <v>533</v>
      </c>
      <c r="C180" s="77"/>
      <c r="D180" s="77">
        <v>1</v>
      </c>
      <c r="E180" s="78" t="s">
        <v>1131</v>
      </c>
      <c r="F180" s="78" t="s">
        <v>980</v>
      </c>
      <c r="G180" s="78"/>
      <c r="H180" s="77">
        <v>1</v>
      </c>
      <c r="I180" s="77">
        <v>1</v>
      </c>
      <c r="J180" s="78" t="s">
        <v>1004</v>
      </c>
      <c r="K180" s="78"/>
      <c r="L180" s="80" t="s">
        <v>708</v>
      </c>
    </row>
    <row r="181" spans="1:12" s="75" customFormat="1" ht="153" x14ac:dyDescent="0.2">
      <c r="A181" s="77">
        <v>2019</v>
      </c>
      <c r="B181" s="77" t="s">
        <v>133</v>
      </c>
      <c r="C181" s="77"/>
      <c r="D181" s="77" t="s">
        <v>860</v>
      </c>
      <c r="E181" s="78" t="s">
        <v>1132</v>
      </c>
      <c r="F181" s="78" t="s">
        <v>850</v>
      </c>
      <c r="G181" s="78" t="s">
        <v>783</v>
      </c>
      <c r="H181" s="78" t="s">
        <v>881</v>
      </c>
      <c r="I181" s="78" t="s">
        <v>881</v>
      </c>
      <c r="J181" s="78" t="s">
        <v>816</v>
      </c>
      <c r="K181" s="78"/>
      <c r="L181" s="80" t="s">
        <v>77</v>
      </c>
    </row>
    <row r="182" spans="1:12" s="75" customFormat="1" ht="102" x14ac:dyDescent="0.2">
      <c r="A182" s="77">
        <v>2024</v>
      </c>
      <c r="B182" s="77" t="s">
        <v>454</v>
      </c>
      <c r="C182" s="77"/>
      <c r="D182" s="77">
        <v>3</v>
      </c>
      <c r="E182" s="78" t="s">
        <v>1058</v>
      </c>
      <c r="F182" s="90" t="s">
        <v>844</v>
      </c>
      <c r="G182" s="78" t="s">
        <v>783</v>
      </c>
      <c r="H182" s="77">
        <v>1.5</v>
      </c>
      <c r="I182" s="77">
        <v>1.5</v>
      </c>
      <c r="J182" s="78" t="s">
        <v>1059</v>
      </c>
      <c r="K182" s="78" t="s">
        <v>1051</v>
      </c>
      <c r="L182" s="80" t="s">
        <v>709</v>
      </c>
    </row>
    <row r="183" spans="1:12" s="75" customFormat="1" ht="63.75" x14ac:dyDescent="0.2">
      <c r="A183" s="77">
        <v>0</v>
      </c>
      <c r="B183" s="77" t="s">
        <v>111</v>
      </c>
      <c r="C183" s="77"/>
      <c r="D183" s="77">
        <v>1</v>
      </c>
      <c r="E183" s="78" t="s">
        <v>1131</v>
      </c>
      <c r="F183" s="78"/>
      <c r="G183" s="78"/>
      <c r="H183" s="77"/>
      <c r="I183" s="77"/>
      <c r="J183" s="78"/>
      <c r="K183" s="78"/>
      <c r="L183" s="80" t="s">
        <v>594</v>
      </c>
    </row>
    <row r="184" spans="1:12" s="75" customFormat="1" ht="102" x14ac:dyDescent="0.2">
      <c r="A184" s="77">
        <v>0</v>
      </c>
      <c r="B184" s="77" t="s">
        <v>579</v>
      </c>
      <c r="C184" s="77"/>
      <c r="D184" s="77">
        <v>2</v>
      </c>
      <c r="E184" s="78" t="s">
        <v>1131</v>
      </c>
      <c r="F184" s="78"/>
      <c r="G184" s="78"/>
      <c r="H184" s="77">
        <v>1.5</v>
      </c>
      <c r="I184" s="77">
        <v>1.5</v>
      </c>
      <c r="J184" s="78"/>
      <c r="K184" s="78"/>
      <c r="L184" s="80" t="s">
        <v>582</v>
      </c>
    </row>
    <row r="185" spans="1:12" s="75" customFormat="1" ht="89.25" x14ac:dyDescent="0.2">
      <c r="A185" s="77">
        <v>0</v>
      </c>
      <c r="B185" s="77" t="s">
        <v>427</v>
      </c>
      <c r="C185" s="77"/>
      <c r="D185" s="77">
        <v>2</v>
      </c>
      <c r="E185" s="78" t="s">
        <v>1131</v>
      </c>
      <c r="F185" s="78"/>
      <c r="G185" s="78"/>
      <c r="H185" s="77">
        <v>2</v>
      </c>
      <c r="I185" s="77">
        <v>2</v>
      </c>
      <c r="J185" s="78"/>
      <c r="K185" s="78"/>
      <c r="L185" s="80" t="s">
        <v>541</v>
      </c>
    </row>
    <row r="186" spans="1:12" s="75" customFormat="1" ht="63.75" x14ac:dyDescent="0.2">
      <c r="A186" s="77">
        <v>0</v>
      </c>
      <c r="B186" s="77" t="s">
        <v>65</v>
      </c>
      <c r="C186" s="77"/>
      <c r="D186" s="77">
        <v>2</v>
      </c>
      <c r="E186" s="78" t="s">
        <v>1131</v>
      </c>
      <c r="F186" s="78"/>
      <c r="G186" s="78"/>
      <c r="H186" s="77">
        <v>0</v>
      </c>
      <c r="I186" s="77">
        <v>0</v>
      </c>
      <c r="J186" s="78"/>
      <c r="K186" s="78"/>
      <c r="L186" s="80" t="s">
        <v>66</v>
      </c>
    </row>
    <row r="187" spans="1:12" s="75" customFormat="1" ht="63.75" x14ac:dyDescent="0.2">
      <c r="A187" s="77">
        <v>0</v>
      </c>
      <c r="B187" s="77" t="s">
        <v>247</v>
      </c>
      <c r="C187" s="77"/>
      <c r="D187" s="77">
        <v>2</v>
      </c>
      <c r="E187" s="78" t="s">
        <v>1131</v>
      </c>
      <c r="F187" s="78"/>
      <c r="G187" s="78"/>
      <c r="H187" s="77"/>
      <c r="I187" s="77"/>
      <c r="J187" s="78"/>
      <c r="K187" s="78"/>
      <c r="L187" s="80" t="s">
        <v>94</v>
      </c>
    </row>
    <row r="188" spans="1:12" s="75" customFormat="1" ht="38.25" x14ac:dyDescent="0.2">
      <c r="A188" s="77">
        <v>0</v>
      </c>
      <c r="B188" s="77" t="s">
        <v>175</v>
      </c>
      <c r="C188" s="77">
        <v>8</v>
      </c>
      <c r="D188" s="77">
        <v>1.5</v>
      </c>
      <c r="E188" s="78" t="s">
        <v>1131</v>
      </c>
      <c r="F188" s="78"/>
      <c r="G188" s="78"/>
      <c r="H188" s="77">
        <v>1.5</v>
      </c>
      <c r="I188" s="77">
        <v>1.5</v>
      </c>
      <c r="J188" s="78"/>
      <c r="K188" s="78"/>
      <c r="L188" s="80" t="s">
        <v>634</v>
      </c>
    </row>
    <row r="189" spans="1:12" s="75" customFormat="1" x14ac:dyDescent="0.2">
      <c r="A189" s="77">
        <v>0</v>
      </c>
      <c r="B189" s="77" t="s">
        <v>401</v>
      </c>
      <c r="C189" s="77"/>
      <c r="D189" s="77">
        <v>2</v>
      </c>
      <c r="E189" s="78" t="s">
        <v>1131</v>
      </c>
      <c r="F189" s="78"/>
      <c r="G189" s="78"/>
      <c r="H189" s="77"/>
      <c r="I189" s="77"/>
      <c r="J189" s="78"/>
      <c r="K189" s="78"/>
      <c r="L189" s="80"/>
    </row>
    <row r="190" spans="1:12" s="75" customFormat="1" ht="114.75" x14ac:dyDescent="0.2">
      <c r="A190" s="77">
        <v>2019</v>
      </c>
      <c r="B190" s="77" t="s">
        <v>618</v>
      </c>
      <c r="C190" s="77"/>
      <c r="D190" s="77" t="s">
        <v>860</v>
      </c>
      <c r="E190" s="78" t="s">
        <v>1049</v>
      </c>
      <c r="F190" s="78" t="s">
        <v>850</v>
      </c>
      <c r="G190" s="78" t="s">
        <v>783</v>
      </c>
      <c r="H190" s="77">
        <v>0</v>
      </c>
      <c r="I190" s="77">
        <v>0</v>
      </c>
      <c r="J190" s="78" t="s">
        <v>817</v>
      </c>
      <c r="K190" s="78"/>
      <c r="L190" s="80" t="s">
        <v>710</v>
      </c>
    </row>
    <row r="191" spans="1:12" s="75" customFormat="1" ht="102" x14ac:dyDescent="0.2">
      <c r="A191" s="77">
        <v>2018</v>
      </c>
      <c r="B191" s="77" t="s">
        <v>486</v>
      </c>
      <c r="C191" s="77"/>
      <c r="D191" s="77">
        <v>2</v>
      </c>
      <c r="E191" s="78" t="s">
        <v>1131</v>
      </c>
      <c r="F191" s="78"/>
      <c r="G191" s="78"/>
      <c r="H191" s="77">
        <v>2</v>
      </c>
      <c r="I191" s="77">
        <v>2</v>
      </c>
      <c r="J191" s="78"/>
      <c r="K191" s="78"/>
      <c r="L191" s="80" t="s">
        <v>711</v>
      </c>
    </row>
    <row r="192" spans="1:12" s="75" customFormat="1" ht="63.75" x14ac:dyDescent="0.2">
      <c r="A192" s="77">
        <v>2023</v>
      </c>
      <c r="B192" s="77" t="s">
        <v>455</v>
      </c>
      <c r="C192" s="77"/>
      <c r="D192" s="77">
        <v>1</v>
      </c>
      <c r="E192" s="78" t="s">
        <v>1131</v>
      </c>
      <c r="F192" s="78" t="s">
        <v>996</v>
      </c>
      <c r="G192" s="78"/>
      <c r="H192" s="77" t="s">
        <v>979</v>
      </c>
      <c r="I192" s="77" t="s">
        <v>979</v>
      </c>
      <c r="J192" s="78" t="s">
        <v>970</v>
      </c>
      <c r="K192" s="78"/>
      <c r="L192" s="80" t="s">
        <v>456</v>
      </c>
    </row>
    <row r="193" spans="1:12" s="75" customFormat="1" ht="63.75" x14ac:dyDescent="0.2">
      <c r="A193" s="77">
        <v>0</v>
      </c>
      <c r="B193" s="77" t="s">
        <v>196</v>
      </c>
      <c r="C193" s="77"/>
      <c r="D193" s="77">
        <v>1</v>
      </c>
      <c r="E193" s="78" t="s">
        <v>1131</v>
      </c>
      <c r="F193" s="78"/>
      <c r="G193" s="78"/>
      <c r="H193" s="77"/>
      <c r="I193" s="77"/>
      <c r="J193" s="78"/>
      <c r="K193" s="78"/>
      <c r="L193" s="80" t="s">
        <v>428</v>
      </c>
    </row>
    <row r="194" spans="1:12" s="75" customFormat="1" ht="63.75" x14ac:dyDescent="0.2">
      <c r="A194" s="77">
        <v>0</v>
      </c>
      <c r="B194" s="77" t="s">
        <v>129</v>
      </c>
      <c r="C194" s="77"/>
      <c r="D194" s="77">
        <v>2</v>
      </c>
      <c r="E194" s="78" t="s">
        <v>1131</v>
      </c>
      <c r="F194" s="78"/>
      <c r="G194" s="78"/>
      <c r="H194" s="77">
        <v>0</v>
      </c>
      <c r="I194" s="77">
        <v>0</v>
      </c>
      <c r="J194" s="78"/>
      <c r="K194" s="78"/>
      <c r="L194" s="80" t="s">
        <v>67</v>
      </c>
    </row>
    <row r="195" spans="1:12" s="75" customFormat="1" ht="38.25" x14ac:dyDescent="0.2">
      <c r="A195" s="77">
        <v>0</v>
      </c>
      <c r="B195" s="77" t="s">
        <v>285</v>
      </c>
      <c r="C195" s="77"/>
      <c r="D195" s="77">
        <v>1</v>
      </c>
      <c r="E195" s="78" t="s">
        <v>1131</v>
      </c>
      <c r="F195" s="78"/>
      <c r="G195" s="78"/>
      <c r="H195" s="77"/>
      <c r="I195" s="77"/>
      <c r="J195" s="78"/>
      <c r="K195" s="78"/>
      <c r="L195" s="80" t="s">
        <v>217</v>
      </c>
    </row>
    <row r="196" spans="1:12" s="75" customFormat="1" ht="51" x14ac:dyDescent="0.2">
      <c r="A196" s="77">
        <v>2022</v>
      </c>
      <c r="B196" s="29" t="s">
        <v>912</v>
      </c>
      <c r="C196" s="29"/>
      <c r="D196" s="29">
        <v>2</v>
      </c>
      <c r="E196" s="78" t="s">
        <v>1131</v>
      </c>
      <c r="F196" s="31" t="s">
        <v>913</v>
      </c>
      <c r="G196" s="30"/>
      <c r="H196" s="29">
        <v>0</v>
      </c>
      <c r="I196" s="29">
        <v>0</v>
      </c>
      <c r="J196" s="31" t="s">
        <v>914</v>
      </c>
      <c r="K196" s="31"/>
      <c r="L196" s="35"/>
    </row>
    <row r="197" spans="1:12" s="75" customFormat="1" ht="76.5" x14ac:dyDescent="0.2">
      <c r="A197" s="77">
        <v>2019</v>
      </c>
      <c r="B197" s="77" t="s">
        <v>774</v>
      </c>
      <c r="C197" s="77"/>
      <c r="D197" s="77" t="s">
        <v>861</v>
      </c>
      <c r="E197" s="78" t="s">
        <v>1049</v>
      </c>
      <c r="F197" s="78" t="s">
        <v>785</v>
      </c>
      <c r="G197" s="78" t="s">
        <v>818</v>
      </c>
      <c r="H197" s="77">
        <v>1</v>
      </c>
      <c r="I197" s="77">
        <v>1</v>
      </c>
      <c r="J197" s="78" t="s">
        <v>778</v>
      </c>
      <c r="K197" s="78"/>
      <c r="L197" s="80" t="s">
        <v>632</v>
      </c>
    </row>
    <row r="198" spans="1:12" s="75" customFormat="1" ht="63.75" x14ac:dyDescent="0.2">
      <c r="A198" s="77">
        <v>0</v>
      </c>
      <c r="B198" s="77" t="s">
        <v>495</v>
      </c>
      <c r="C198" s="77"/>
      <c r="D198" s="77">
        <v>2</v>
      </c>
      <c r="E198" s="78" t="s">
        <v>1131</v>
      </c>
      <c r="F198" s="78"/>
      <c r="G198" s="78"/>
      <c r="H198" s="77">
        <v>2</v>
      </c>
      <c r="I198" s="77">
        <v>2</v>
      </c>
      <c r="J198" s="78"/>
      <c r="K198" s="78"/>
      <c r="L198" s="80" t="s">
        <v>628</v>
      </c>
    </row>
    <row r="199" spans="1:12" s="75" customFormat="1" ht="140.25" x14ac:dyDescent="0.2">
      <c r="A199" s="77">
        <v>0</v>
      </c>
      <c r="B199" s="77" t="s">
        <v>104</v>
      </c>
      <c r="C199" s="77">
        <v>7</v>
      </c>
      <c r="D199" s="77">
        <v>1</v>
      </c>
      <c r="E199" s="78" t="s">
        <v>1131</v>
      </c>
      <c r="F199" s="78"/>
      <c r="G199" s="78"/>
      <c r="H199" s="77">
        <v>1</v>
      </c>
      <c r="I199" s="77">
        <v>1</v>
      </c>
      <c r="J199" s="78"/>
      <c r="K199" s="78"/>
      <c r="L199" s="80" t="s">
        <v>38</v>
      </c>
    </row>
    <row r="200" spans="1:12" s="75" customFormat="1" ht="114.75" x14ac:dyDescent="0.2">
      <c r="A200" s="77">
        <v>2019</v>
      </c>
      <c r="B200" s="77" t="s">
        <v>192</v>
      </c>
      <c r="C200" s="77"/>
      <c r="D200" s="77">
        <v>1</v>
      </c>
      <c r="E200" s="78" t="s">
        <v>1049</v>
      </c>
      <c r="F200" s="78" t="s">
        <v>854</v>
      </c>
      <c r="G200" s="78" t="s">
        <v>783</v>
      </c>
      <c r="H200" s="78" t="s">
        <v>882</v>
      </c>
      <c r="I200" s="78" t="s">
        <v>882</v>
      </c>
      <c r="J200" s="78" t="s">
        <v>819</v>
      </c>
      <c r="K200" s="78"/>
      <c r="L200" s="80" t="s">
        <v>84</v>
      </c>
    </row>
    <row r="201" spans="1:12" s="75" customFormat="1" x14ac:dyDescent="0.2">
      <c r="A201" s="77">
        <v>0</v>
      </c>
      <c r="B201" s="77" t="s">
        <v>275</v>
      </c>
      <c r="C201" s="77"/>
      <c r="D201" s="77">
        <v>1</v>
      </c>
      <c r="E201" s="78" t="s">
        <v>1131</v>
      </c>
      <c r="F201" s="78"/>
      <c r="G201" s="78"/>
      <c r="H201" s="77"/>
      <c r="I201" s="77"/>
      <c r="J201" s="78"/>
      <c r="K201" s="78"/>
      <c r="L201" s="80" t="s">
        <v>272</v>
      </c>
    </row>
    <row r="202" spans="1:12" s="75" customFormat="1" ht="51" x14ac:dyDescent="0.2">
      <c r="A202" s="77">
        <v>0</v>
      </c>
      <c r="B202" s="77" t="s">
        <v>7</v>
      </c>
      <c r="C202" s="77"/>
      <c r="D202" s="77">
        <v>1</v>
      </c>
      <c r="E202" s="78" t="s">
        <v>1131</v>
      </c>
      <c r="F202" s="78"/>
      <c r="G202" s="78"/>
      <c r="H202" s="77">
        <v>1.5</v>
      </c>
      <c r="I202" s="77">
        <v>1.5</v>
      </c>
      <c r="J202" s="78"/>
      <c r="K202" s="78"/>
      <c r="L202" s="80" t="s">
        <v>1</v>
      </c>
    </row>
    <row r="203" spans="1:12" s="75" customFormat="1" ht="38.25" x14ac:dyDescent="0.2">
      <c r="A203" s="77">
        <v>2024</v>
      </c>
      <c r="B203" s="77" t="s">
        <v>1022</v>
      </c>
      <c r="C203" s="77"/>
      <c r="D203" s="77">
        <v>1</v>
      </c>
      <c r="E203" s="78" t="s">
        <v>1032</v>
      </c>
      <c r="F203" s="78" t="s">
        <v>849</v>
      </c>
      <c r="G203" s="78" t="s">
        <v>783</v>
      </c>
      <c r="H203" s="77" t="s">
        <v>1044</v>
      </c>
      <c r="I203" s="77" t="s">
        <v>1044</v>
      </c>
      <c r="J203" s="78" t="s">
        <v>1059</v>
      </c>
      <c r="K203" s="78" t="s">
        <v>1069</v>
      </c>
      <c r="L203" s="80" t="s">
        <v>1070</v>
      </c>
    </row>
    <row r="204" spans="1:12" s="75" customFormat="1" ht="63.75" x14ac:dyDescent="0.2">
      <c r="A204" s="77">
        <v>0</v>
      </c>
      <c r="B204" s="77" t="s">
        <v>352</v>
      </c>
      <c r="C204" s="77"/>
      <c r="D204" s="77">
        <v>1</v>
      </c>
      <c r="E204" s="78" t="s">
        <v>1131</v>
      </c>
      <c r="F204" s="78"/>
      <c r="G204" s="78"/>
      <c r="H204" s="77"/>
      <c r="I204" s="77"/>
      <c r="J204" s="78"/>
      <c r="K204" s="78"/>
      <c r="L204" s="80" t="s">
        <v>193</v>
      </c>
    </row>
    <row r="205" spans="1:12" s="75" customFormat="1" ht="89.25" x14ac:dyDescent="0.2">
      <c r="A205" s="77">
        <v>0</v>
      </c>
      <c r="B205" s="77" t="s">
        <v>588</v>
      </c>
      <c r="C205" s="77"/>
      <c r="D205" s="77">
        <v>2</v>
      </c>
      <c r="E205" s="78" t="s">
        <v>1131</v>
      </c>
      <c r="F205" s="78"/>
      <c r="G205" s="78"/>
      <c r="H205" s="77">
        <v>2</v>
      </c>
      <c r="I205" s="77">
        <v>2</v>
      </c>
      <c r="J205" s="78"/>
      <c r="K205" s="78"/>
      <c r="L205" s="80" t="s">
        <v>6</v>
      </c>
    </row>
    <row r="206" spans="1:12" s="75" customFormat="1" ht="51" x14ac:dyDescent="0.2">
      <c r="A206" s="77">
        <v>0</v>
      </c>
      <c r="B206" s="77" t="s">
        <v>597</v>
      </c>
      <c r="C206" s="77"/>
      <c r="D206" s="77">
        <v>0</v>
      </c>
      <c r="E206" s="78" t="s">
        <v>1131</v>
      </c>
      <c r="F206" s="78"/>
      <c r="G206" s="78"/>
      <c r="H206" s="77">
        <v>1</v>
      </c>
      <c r="I206" s="77">
        <v>1</v>
      </c>
      <c r="J206" s="78"/>
      <c r="K206" s="78"/>
      <c r="L206" s="80" t="s">
        <v>553</v>
      </c>
    </row>
    <row r="207" spans="1:12" s="75" customFormat="1" ht="76.5" x14ac:dyDescent="0.2">
      <c r="A207" s="77">
        <v>0</v>
      </c>
      <c r="B207" s="77" t="s">
        <v>356</v>
      </c>
      <c r="C207" s="77"/>
      <c r="D207" s="77" t="s">
        <v>526</v>
      </c>
      <c r="E207" s="78" t="s">
        <v>1131</v>
      </c>
      <c r="F207" s="78"/>
      <c r="G207" s="78"/>
      <c r="H207" s="77"/>
      <c r="I207" s="77"/>
      <c r="J207" s="78"/>
      <c r="K207" s="78"/>
      <c r="L207" s="80" t="s">
        <v>451</v>
      </c>
    </row>
    <row r="208" spans="1:12" s="75" customFormat="1" ht="89.25" x14ac:dyDescent="0.2">
      <c r="A208" s="77">
        <v>0</v>
      </c>
      <c r="B208" s="77" t="s">
        <v>287</v>
      </c>
      <c r="C208" s="77"/>
      <c r="D208" s="77">
        <v>1</v>
      </c>
      <c r="E208" s="78" t="s">
        <v>1131</v>
      </c>
      <c r="F208" s="78"/>
      <c r="G208" s="78"/>
      <c r="H208" s="77"/>
      <c r="I208" s="77"/>
      <c r="J208" s="78"/>
      <c r="K208" s="78"/>
      <c r="L208" s="80" t="s">
        <v>567</v>
      </c>
    </row>
    <row r="209" spans="1:12" s="75" customFormat="1" ht="114.75" x14ac:dyDescent="0.2">
      <c r="A209" s="77">
        <v>2024</v>
      </c>
      <c r="B209" s="77" t="s">
        <v>98</v>
      </c>
      <c r="C209" s="77">
        <v>6</v>
      </c>
      <c r="D209" s="78" t="s">
        <v>1071</v>
      </c>
      <c r="E209" s="78" t="s">
        <v>1032</v>
      </c>
      <c r="F209" s="78" t="s">
        <v>1072</v>
      </c>
      <c r="G209" s="78" t="s">
        <v>1073</v>
      </c>
      <c r="H209" s="77">
        <v>2</v>
      </c>
      <c r="I209" s="77">
        <v>2</v>
      </c>
      <c r="J209" s="78" t="s">
        <v>892</v>
      </c>
      <c r="K209" s="78" t="s">
        <v>1074</v>
      </c>
      <c r="L209" s="80" t="s">
        <v>524</v>
      </c>
    </row>
    <row r="210" spans="1:12" s="75" customFormat="1" ht="89.25" x14ac:dyDescent="0.2">
      <c r="A210" s="77">
        <v>2023</v>
      </c>
      <c r="B210" s="77" t="s">
        <v>715</v>
      </c>
      <c r="C210" s="77"/>
      <c r="D210" s="77">
        <v>1</v>
      </c>
      <c r="E210" s="78" t="s">
        <v>1131</v>
      </c>
      <c r="F210" s="78" t="s">
        <v>993</v>
      </c>
      <c r="G210" s="78"/>
      <c r="H210" s="77" t="s">
        <v>979</v>
      </c>
      <c r="I210" s="77" t="s">
        <v>979</v>
      </c>
      <c r="J210" s="78" t="s">
        <v>1008</v>
      </c>
      <c r="K210" s="78"/>
      <c r="L210" s="80" t="s">
        <v>716</v>
      </c>
    </row>
    <row r="211" spans="1:12" s="75" customFormat="1" ht="38.25" x14ac:dyDescent="0.2">
      <c r="A211" s="77">
        <v>2024</v>
      </c>
      <c r="B211" s="77" t="s">
        <v>1019</v>
      </c>
      <c r="C211" s="77"/>
      <c r="D211" s="77">
        <v>1</v>
      </c>
      <c r="E211" s="78" t="s">
        <v>1032</v>
      </c>
      <c r="F211" s="78" t="s">
        <v>1042</v>
      </c>
      <c r="G211" s="78" t="s">
        <v>783</v>
      </c>
      <c r="H211" s="77">
        <v>1</v>
      </c>
      <c r="I211" s="77">
        <v>1</v>
      </c>
      <c r="J211" s="78" t="s">
        <v>1045</v>
      </c>
      <c r="K211" s="78" t="s">
        <v>917</v>
      </c>
      <c r="L211" s="80"/>
    </row>
    <row r="212" spans="1:12" s="75" customFormat="1" ht="89.25" x14ac:dyDescent="0.2">
      <c r="A212" s="77">
        <v>0</v>
      </c>
      <c r="B212" s="77" t="s">
        <v>32</v>
      </c>
      <c r="C212" s="77"/>
      <c r="D212" s="77">
        <v>1</v>
      </c>
      <c r="E212" s="78" t="s">
        <v>1131</v>
      </c>
      <c r="F212" s="78"/>
      <c r="G212" s="78"/>
      <c r="H212" s="77">
        <v>1</v>
      </c>
      <c r="I212" s="77">
        <v>0</v>
      </c>
      <c r="J212" s="78"/>
      <c r="K212" s="78"/>
      <c r="L212" s="80" t="s">
        <v>44</v>
      </c>
    </row>
    <row r="213" spans="1:12" s="75" customFormat="1" ht="102" x14ac:dyDescent="0.2">
      <c r="A213" s="77">
        <v>2019</v>
      </c>
      <c r="B213" s="77" t="s">
        <v>636</v>
      </c>
      <c r="C213" s="77"/>
      <c r="D213" s="77">
        <v>1</v>
      </c>
      <c r="E213" s="78" t="s">
        <v>1132</v>
      </c>
      <c r="F213" s="78" t="s">
        <v>846</v>
      </c>
      <c r="G213" s="78" t="s">
        <v>783</v>
      </c>
      <c r="H213" s="77">
        <v>1</v>
      </c>
      <c r="I213" s="77">
        <v>1</v>
      </c>
      <c r="J213" s="78" t="s">
        <v>778</v>
      </c>
      <c r="K213" s="78"/>
      <c r="L213" s="80"/>
    </row>
    <row r="214" spans="1:12" s="75" customFormat="1" x14ac:dyDescent="0.2">
      <c r="A214" s="77">
        <v>0</v>
      </c>
      <c r="B214" s="77" t="s">
        <v>136</v>
      </c>
      <c r="C214" s="77"/>
      <c r="D214" s="77">
        <v>0</v>
      </c>
      <c r="E214" s="78" t="s">
        <v>1131</v>
      </c>
      <c r="F214" s="78"/>
      <c r="G214" s="78"/>
      <c r="H214" s="77"/>
      <c r="I214" s="77"/>
      <c r="J214" s="78"/>
      <c r="K214" s="78"/>
      <c r="L214" s="80"/>
    </row>
    <row r="215" spans="1:12" s="75" customFormat="1" ht="127.5" x14ac:dyDescent="0.2">
      <c r="A215" s="77">
        <v>2022</v>
      </c>
      <c r="B215" s="29" t="s">
        <v>248</v>
      </c>
      <c r="C215" s="29">
        <v>7</v>
      </c>
      <c r="D215" s="29">
        <v>2</v>
      </c>
      <c r="E215" s="78" t="s">
        <v>1049</v>
      </c>
      <c r="F215" s="30" t="s">
        <v>849</v>
      </c>
      <c r="G215" s="30" t="s">
        <v>783</v>
      </c>
      <c r="H215" s="29">
        <v>0</v>
      </c>
      <c r="I215" s="29">
        <v>0</v>
      </c>
      <c r="J215" s="30" t="s">
        <v>922</v>
      </c>
      <c r="K215" s="30"/>
      <c r="L215" s="35" t="s">
        <v>712</v>
      </c>
    </row>
    <row r="216" spans="1:12" s="75" customFormat="1" ht="89.25" x14ac:dyDescent="0.2">
      <c r="A216" s="77">
        <v>2018</v>
      </c>
      <c r="B216" s="77" t="s">
        <v>713</v>
      </c>
      <c r="C216" s="77"/>
      <c r="D216" s="77">
        <v>0</v>
      </c>
      <c r="E216" s="78" t="s">
        <v>1131</v>
      </c>
      <c r="F216" s="78"/>
      <c r="G216" s="78"/>
      <c r="H216" s="77">
        <v>1</v>
      </c>
      <c r="I216" s="77">
        <v>1</v>
      </c>
      <c r="J216" s="78"/>
      <c r="K216" s="78"/>
      <c r="L216" s="80" t="s">
        <v>714</v>
      </c>
    </row>
    <row r="217" spans="1:12" s="75" customFormat="1" ht="102" x14ac:dyDescent="0.2">
      <c r="A217" s="77">
        <v>0</v>
      </c>
      <c r="B217" s="77" t="s">
        <v>292</v>
      </c>
      <c r="C217" s="77"/>
      <c r="D217" s="77">
        <v>1</v>
      </c>
      <c r="E217" s="78" t="s">
        <v>1131</v>
      </c>
      <c r="F217" s="78"/>
      <c r="G217" s="78"/>
      <c r="H217" s="77"/>
      <c r="I217" s="77"/>
      <c r="J217" s="78"/>
      <c r="K217" s="78"/>
      <c r="L217" s="80" t="s">
        <v>413</v>
      </c>
    </row>
    <row r="218" spans="1:12" s="75" customFormat="1" ht="80.25" customHeight="1" x14ac:dyDescent="0.2">
      <c r="A218" s="77">
        <v>2023</v>
      </c>
      <c r="B218" s="77" t="s">
        <v>1007</v>
      </c>
      <c r="C218" s="77"/>
      <c r="D218" s="77">
        <v>0</v>
      </c>
      <c r="E218" s="78" t="s">
        <v>1131</v>
      </c>
      <c r="F218" s="78" t="s">
        <v>996</v>
      </c>
      <c r="G218" s="78" t="s">
        <v>986</v>
      </c>
      <c r="H218" s="78">
        <v>0</v>
      </c>
      <c r="I218" s="77"/>
      <c r="J218" s="78" t="s">
        <v>997</v>
      </c>
      <c r="K218" s="78"/>
      <c r="L218" s="80"/>
    </row>
    <row r="219" spans="1:12" s="75" customFormat="1" ht="63.75" x14ac:dyDescent="0.2">
      <c r="A219" s="77">
        <v>2024</v>
      </c>
      <c r="B219" s="77" t="s">
        <v>556</v>
      </c>
      <c r="C219" s="77"/>
      <c r="D219" s="77">
        <v>0</v>
      </c>
      <c r="E219" s="78" t="s">
        <v>1036</v>
      </c>
      <c r="F219" s="78" t="s">
        <v>849</v>
      </c>
      <c r="G219" s="78"/>
      <c r="H219" s="77">
        <v>1.5</v>
      </c>
      <c r="I219" s="77">
        <v>1.5</v>
      </c>
      <c r="J219" s="78" t="s">
        <v>892</v>
      </c>
      <c r="K219" s="78" t="s">
        <v>1051</v>
      </c>
      <c r="L219" s="80" t="s">
        <v>34</v>
      </c>
    </row>
    <row r="220" spans="1:12" s="75" customFormat="1" ht="102" x14ac:dyDescent="0.2">
      <c r="A220" s="77">
        <v>2022</v>
      </c>
      <c r="B220" s="29" t="s">
        <v>591</v>
      </c>
      <c r="C220" s="29"/>
      <c r="D220" s="29">
        <v>1</v>
      </c>
      <c r="E220" s="78" t="s">
        <v>1131</v>
      </c>
      <c r="F220" s="30" t="s">
        <v>778</v>
      </c>
      <c r="G220" s="30"/>
      <c r="H220" s="29"/>
      <c r="I220" s="29"/>
      <c r="J220" s="30" t="s">
        <v>778</v>
      </c>
      <c r="K220" s="30"/>
      <c r="L220" s="35" t="s">
        <v>584</v>
      </c>
    </row>
    <row r="221" spans="1:12" s="75" customFormat="1" x14ac:dyDescent="0.2">
      <c r="A221" s="77">
        <v>0</v>
      </c>
      <c r="B221" s="77" t="s">
        <v>411</v>
      </c>
      <c r="C221" s="77">
        <v>7</v>
      </c>
      <c r="D221" s="77">
        <v>1</v>
      </c>
      <c r="E221" s="78" t="s">
        <v>1131</v>
      </c>
      <c r="F221" s="78"/>
      <c r="G221" s="78"/>
      <c r="H221" s="77"/>
      <c r="I221" s="77"/>
      <c r="J221" s="78"/>
      <c r="K221" s="78"/>
      <c r="L221" s="80" t="s">
        <v>412</v>
      </c>
    </row>
    <row r="222" spans="1:12" s="75" customFormat="1" ht="63.75" x14ac:dyDescent="0.2">
      <c r="A222" s="77">
        <v>0</v>
      </c>
      <c r="B222" s="77" t="s">
        <v>120</v>
      </c>
      <c r="C222" s="77"/>
      <c r="D222" s="77">
        <v>1</v>
      </c>
      <c r="E222" s="78" t="s">
        <v>1131</v>
      </c>
      <c r="F222" s="78"/>
      <c r="G222" s="78"/>
      <c r="H222" s="77">
        <v>1</v>
      </c>
      <c r="I222" s="77">
        <v>1</v>
      </c>
      <c r="J222" s="78"/>
      <c r="K222" s="78"/>
      <c r="L222" s="80" t="s">
        <v>346</v>
      </c>
    </row>
    <row r="223" spans="1:12" s="75" customFormat="1" ht="102" x14ac:dyDescent="0.2">
      <c r="A223" s="77">
        <v>0</v>
      </c>
      <c r="B223" s="77" t="s">
        <v>333</v>
      </c>
      <c r="C223" s="77"/>
      <c r="D223" s="77">
        <v>2</v>
      </c>
      <c r="E223" s="78" t="s">
        <v>1131</v>
      </c>
      <c r="F223" s="78"/>
      <c r="G223" s="78"/>
      <c r="H223" s="77"/>
      <c r="I223" s="77"/>
      <c r="J223" s="78"/>
      <c r="K223" s="78"/>
      <c r="L223" s="80" t="s">
        <v>532</v>
      </c>
    </row>
    <row r="224" spans="1:12" s="75" customFormat="1" x14ac:dyDescent="0.2">
      <c r="A224" s="77">
        <v>0</v>
      </c>
      <c r="B224" s="77" t="s">
        <v>467</v>
      </c>
      <c r="C224" s="77"/>
      <c r="D224" s="77">
        <v>3</v>
      </c>
      <c r="E224" s="78" t="s">
        <v>1131</v>
      </c>
      <c r="F224" s="78"/>
      <c r="G224" s="78"/>
      <c r="H224" s="77"/>
      <c r="I224" s="77"/>
      <c r="J224" s="78"/>
      <c r="K224" s="78"/>
      <c r="L224" s="80" t="s">
        <v>459</v>
      </c>
    </row>
    <row r="225" spans="1:12" s="75" customFormat="1" ht="89.25" x14ac:dyDescent="0.2">
      <c r="A225" s="77">
        <v>0</v>
      </c>
      <c r="B225" s="77" t="s">
        <v>238</v>
      </c>
      <c r="C225" s="77"/>
      <c r="D225" s="77">
        <v>2</v>
      </c>
      <c r="E225" s="78" t="s">
        <v>1131</v>
      </c>
      <c r="F225" s="78"/>
      <c r="G225" s="78"/>
      <c r="H225" s="77">
        <v>0.5</v>
      </c>
      <c r="I225" s="77">
        <v>0.5</v>
      </c>
      <c r="J225" s="78"/>
      <c r="K225" s="78"/>
      <c r="L225" s="80" t="s">
        <v>669</v>
      </c>
    </row>
    <row r="226" spans="1:12" s="75" customFormat="1" ht="280.5" x14ac:dyDescent="0.2">
      <c r="A226" s="77">
        <v>2023</v>
      </c>
      <c r="B226" s="77" t="s">
        <v>273</v>
      </c>
      <c r="C226" s="77">
        <v>7</v>
      </c>
      <c r="D226" s="77">
        <v>1</v>
      </c>
      <c r="E226" s="78" t="s">
        <v>1049</v>
      </c>
      <c r="F226" s="78" t="s">
        <v>785</v>
      </c>
      <c r="G226" s="78" t="s">
        <v>998</v>
      </c>
      <c r="H226" s="78" t="s">
        <v>999</v>
      </c>
      <c r="I226" s="78">
        <v>1</v>
      </c>
      <c r="J226" s="78" t="s">
        <v>977</v>
      </c>
      <c r="K226" s="78"/>
      <c r="L226" s="80" t="s">
        <v>619</v>
      </c>
    </row>
    <row r="227" spans="1:12" s="75" customFormat="1" ht="51" x14ac:dyDescent="0.2">
      <c r="A227" s="77">
        <v>0</v>
      </c>
      <c r="B227" s="77" t="s">
        <v>274</v>
      </c>
      <c r="C227" s="77"/>
      <c r="D227" s="77">
        <v>1</v>
      </c>
      <c r="E227" s="78" t="s">
        <v>1131</v>
      </c>
      <c r="F227" s="78"/>
      <c r="G227" s="78"/>
      <c r="H227" s="77">
        <v>1</v>
      </c>
      <c r="I227" s="77">
        <v>1</v>
      </c>
      <c r="J227" s="78"/>
      <c r="K227" s="78"/>
      <c r="L227" s="80" t="s">
        <v>172</v>
      </c>
    </row>
    <row r="228" spans="1:12" s="75" customFormat="1" ht="25.5" x14ac:dyDescent="0.2">
      <c r="A228" s="77">
        <v>0</v>
      </c>
      <c r="B228" s="77" t="s">
        <v>361</v>
      </c>
      <c r="C228" s="77"/>
      <c r="D228" s="77">
        <v>1</v>
      </c>
      <c r="E228" s="78" t="s">
        <v>1131</v>
      </c>
      <c r="F228" s="78"/>
      <c r="G228" s="78"/>
      <c r="H228" s="77"/>
      <c r="I228" s="77"/>
      <c r="J228" s="78"/>
      <c r="K228" s="78"/>
      <c r="L228" s="80" t="s">
        <v>229</v>
      </c>
    </row>
    <row r="229" spans="1:12" s="75" customFormat="1" ht="25.5" x14ac:dyDescent="0.2">
      <c r="A229" s="77">
        <v>2022</v>
      </c>
      <c r="B229" s="29" t="s">
        <v>212</v>
      </c>
      <c r="C229" s="29"/>
      <c r="D229" s="29">
        <v>2</v>
      </c>
      <c r="E229" s="78" t="s">
        <v>1131</v>
      </c>
      <c r="F229" s="30"/>
      <c r="G229" s="30"/>
      <c r="H229" s="29">
        <v>0</v>
      </c>
      <c r="I229" s="29">
        <v>0</v>
      </c>
      <c r="J229" s="31" t="s">
        <v>921</v>
      </c>
      <c r="K229" s="31"/>
      <c r="L229" s="35"/>
    </row>
    <row r="230" spans="1:12" s="75" customFormat="1" x14ac:dyDescent="0.2">
      <c r="A230" s="77">
        <v>0</v>
      </c>
      <c r="B230" s="77" t="s">
        <v>468</v>
      </c>
      <c r="C230" s="77"/>
      <c r="D230" s="77">
        <v>3</v>
      </c>
      <c r="E230" s="78" t="s">
        <v>1131</v>
      </c>
      <c r="F230" s="78"/>
      <c r="G230" s="78"/>
      <c r="H230" s="77"/>
      <c r="I230" s="77"/>
      <c r="J230" s="78"/>
      <c r="K230" s="78"/>
      <c r="L230" s="80" t="s">
        <v>459</v>
      </c>
    </row>
    <row r="231" spans="1:12" s="75" customFormat="1" ht="229.5" x14ac:dyDescent="0.2">
      <c r="A231" s="77">
        <v>2022</v>
      </c>
      <c r="B231" s="29" t="s">
        <v>190</v>
      </c>
      <c r="C231" s="29"/>
      <c r="D231" s="29">
        <v>3</v>
      </c>
      <c r="E231" s="78" t="s">
        <v>1049</v>
      </c>
      <c r="F231" s="31" t="s">
        <v>950</v>
      </c>
      <c r="G231" s="30" t="s">
        <v>821</v>
      </c>
      <c r="H231" s="29" t="s">
        <v>884</v>
      </c>
      <c r="I231" s="29" t="s">
        <v>884</v>
      </c>
      <c r="J231" s="30" t="s">
        <v>951</v>
      </c>
      <c r="K231" s="30"/>
      <c r="L231" s="35" t="s">
        <v>717</v>
      </c>
    </row>
    <row r="232" spans="1:12" s="75" customFormat="1" ht="204" x14ac:dyDescent="0.2">
      <c r="A232" s="77">
        <v>2024</v>
      </c>
      <c r="B232" s="29" t="s">
        <v>364</v>
      </c>
      <c r="C232" s="29"/>
      <c r="D232" s="29">
        <v>2</v>
      </c>
      <c r="E232" s="78" t="s">
        <v>778</v>
      </c>
      <c r="F232" s="31" t="s">
        <v>849</v>
      </c>
      <c r="G232" s="30"/>
      <c r="H232" s="29">
        <v>2</v>
      </c>
      <c r="I232" s="30" t="s">
        <v>1106</v>
      </c>
      <c r="J232" s="31" t="s">
        <v>1107</v>
      </c>
      <c r="K232" s="31" t="s">
        <v>1039</v>
      </c>
      <c r="L232" s="35" t="s">
        <v>35</v>
      </c>
    </row>
    <row r="233" spans="1:12" s="75" customFormat="1" ht="102" x14ac:dyDescent="0.2">
      <c r="A233" s="77">
        <v>2024</v>
      </c>
      <c r="B233" s="29" t="s">
        <v>334</v>
      </c>
      <c r="C233" s="29"/>
      <c r="D233" s="29">
        <v>1</v>
      </c>
      <c r="E233" s="78" t="s">
        <v>1036</v>
      </c>
      <c r="F233" s="31" t="s">
        <v>853</v>
      </c>
      <c r="G233" s="30"/>
      <c r="H233" s="29" t="s">
        <v>1044</v>
      </c>
      <c r="I233" s="29" t="s">
        <v>1044</v>
      </c>
      <c r="J233" s="30" t="s">
        <v>1086</v>
      </c>
      <c r="K233" s="30" t="s">
        <v>1039</v>
      </c>
      <c r="L233" s="35" t="s">
        <v>169</v>
      </c>
    </row>
    <row r="234" spans="1:12" s="75" customFormat="1" ht="76.5" x14ac:dyDescent="0.2">
      <c r="A234" s="77">
        <v>0</v>
      </c>
      <c r="B234" s="77" t="s">
        <v>534</v>
      </c>
      <c r="C234" s="77"/>
      <c r="D234" s="77">
        <v>0</v>
      </c>
      <c r="E234" s="78" t="s">
        <v>1131</v>
      </c>
      <c r="F234" s="78"/>
      <c r="G234" s="78"/>
      <c r="H234" s="77">
        <v>2</v>
      </c>
      <c r="I234" s="77">
        <v>2</v>
      </c>
      <c r="J234" s="78"/>
      <c r="K234" s="78"/>
      <c r="L234" s="80" t="s">
        <v>531</v>
      </c>
    </row>
    <row r="235" spans="1:12" s="75" customFormat="1" ht="204" x14ac:dyDescent="0.2">
      <c r="A235" s="77">
        <v>2024</v>
      </c>
      <c r="B235" s="29" t="s">
        <v>355</v>
      </c>
      <c r="C235" s="29"/>
      <c r="D235" s="29">
        <v>2</v>
      </c>
      <c r="E235" s="78" t="s">
        <v>1079</v>
      </c>
      <c r="F235" s="38" t="s">
        <v>1042</v>
      </c>
      <c r="G235" s="30" t="s">
        <v>783</v>
      </c>
      <c r="H235" s="30">
        <v>2</v>
      </c>
      <c r="I235" s="29">
        <v>1</v>
      </c>
      <c r="J235" s="31" t="s">
        <v>1045</v>
      </c>
      <c r="K235" s="31" t="s">
        <v>1039</v>
      </c>
      <c r="L235" s="35" t="s">
        <v>718</v>
      </c>
    </row>
    <row r="236" spans="1:12" s="75" customFormat="1" x14ac:dyDescent="0.2">
      <c r="A236" s="77">
        <v>0</v>
      </c>
      <c r="B236" s="77" t="s">
        <v>464</v>
      </c>
      <c r="C236" s="77"/>
      <c r="D236" s="77">
        <v>3</v>
      </c>
      <c r="E236" s="78" t="s">
        <v>1131</v>
      </c>
      <c r="F236" s="78"/>
      <c r="G236" s="78"/>
      <c r="H236" s="77"/>
      <c r="I236" s="77"/>
      <c r="J236" s="78"/>
      <c r="K236" s="78"/>
      <c r="L236" s="80" t="s">
        <v>171</v>
      </c>
    </row>
    <row r="237" spans="1:12" s="75" customFormat="1" ht="114.75" x14ac:dyDescent="0.2">
      <c r="A237" s="77">
        <v>0</v>
      </c>
      <c r="B237" s="77" t="s">
        <v>244</v>
      </c>
      <c r="C237" s="77"/>
      <c r="D237" s="77" t="s">
        <v>526</v>
      </c>
      <c r="E237" s="78" t="s">
        <v>1131</v>
      </c>
      <c r="F237" s="78"/>
      <c r="G237" s="78"/>
      <c r="H237" s="77">
        <v>2</v>
      </c>
      <c r="I237" s="77">
        <v>2</v>
      </c>
      <c r="J237" s="78"/>
      <c r="K237" s="78"/>
      <c r="L237" s="80" t="s">
        <v>168</v>
      </c>
    </row>
    <row r="238" spans="1:12" s="75" customFormat="1" ht="76.5" x14ac:dyDescent="0.2">
      <c r="A238" s="77">
        <v>2024</v>
      </c>
      <c r="B238" s="29" t="s">
        <v>719</v>
      </c>
      <c r="C238" s="29"/>
      <c r="D238" s="29">
        <v>1</v>
      </c>
      <c r="E238" s="78" t="s">
        <v>1116</v>
      </c>
      <c r="F238" s="30" t="s">
        <v>851</v>
      </c>
      <c r="G238" s="30" t="s">
        <v>783</v>
      </c>
      <c r="H238" s="29" t="s">
        <v>1044</v>
      </c>
      <c r="I238" s="29" t="s">
        <v>1044</v>
      </c>
      <c r="J238" s="30" t="s">
        <v>1059</v>
      </c>
      <c r="K238" s="30" t="s">
        <v>820</v>
      </c>
      <c r="L238" s="35" t="s">
        <v>720</v>
      </c>
    </row>
    <row r="239" spans="1:12" s="75" customFormat="1" ht="89.25" x14ac:dyDescent="0.2">
      <c r="A239" s="77">
        <v>2019</v>
      </c>
      <c r="B239" s="77" t="s">
        <v>119</v>
      </c>
      <c r="C239" s="77"/>
      <c r="D239" s="77">
        <v>1</v>
      </c>
      <c r="E239" s="78" t="s">
        <v>1049</v>
      </c>
      <c r="F239" s="78" t="s">
        <v>852</v>
      </c>
      <c r="G239" s="78" t="s">
        <v>783</v>
      </c>
      <c r="H239" s="77">
        <v>1</v>
      </c>
      <c r="I239" s="77">
        <v>1</v>
      </c>
      <c r="J239" s="78" t="s">
        <v>778</v>
      </c>
      <c r="K239" s="78"/>
      <c r="L239" s="80" t="s">
        <v>559</v>
      </c>
    </row>
    <row r="240" spans="1:12" s="75" customFormat="1" ht="89.25" x14ac:dyDescent="0.2">
      <c r="A240" s="77">
        <v>2019</v>
      </c>
      <c r="B240" s="77" t="s">
        <v>554</v>
      </c>
      <c r="C240" s="77"/>
      <c r="D240" s="77" t="s">
        <v>860</v>
      </c>
      <c r="E240" s="78" t="s">
        <v>1049</v>
      </c>
      <c r="F240" s="78" t="s">
        <v>785</v>
      </c>
      <c r="G240" s="78" t="s">
        <v>822</v>
      </c>
      <c r="H240" s="77">
        <v>0</v>
      </c>
      <c r="I240" s="77">
        <v>0</v>
      </c>
      <c r="J240" s="78" t="s">
        <v>823</v>
      </c>
      <c r="K240" s="78"/>
      <c r="L240" s="80" t="s">
        <v>722</v>
      </c>
    </row>
    <row r="241" spans="1:12" s="75" customFormat="1" ht="89.25" x14ac:dyDescent="0.2">
      <c r="A241" s="77">
        <v>2018</v>
      </c>
      <c r="B241" s="77" t="s">
        <v>721</v>
      </c>
      <c r="C241" s="77"/>
      <c r="D241" s="77">
        <v>2</v>
      </c>
      <c r="E241" s="78" t="s">
        <v>1131</v>
      </c>
      <c r="F241" s="78"/>
      <c r="G241" s="78"/>
      <c r="H241" s="77">
        <v>1</v>
      </c>
      <c r="I241" s="77">
        <v>1</v>
      </c>
      <c r="J241" s="78"/>
      <c r="K241" s="78"/>
      <c r="L241" s="80" t="s">
        <v>723</v>
      </c>
    </row>
    <row r="242" spans="1:12" s="75" customFormat="1" ht="127.5" x14ac:dyDescent="0.2">
      <c r="A242" s="77">
        <v>0</v>
      </c>
      <c r="B242" s="78" t="s">
        <v>126</v>
      </c>
      <c r="C242" s="77"/>
      <c r="D242" s="78" t="s">
        <v>230</v>
      </c>
      <c r="E242" s="78" t="s">
        <v>1131</v>
      </c>
      <c r="F242" s="78"/>
      <c r="G242" s="78"/>
      <c r="H242" s="78">
        <v>2</v>
      </c>
      <c r="I242" s="78">
        <v>1</v>
      </c>
      <c r="J242" s="78"/>
      <c r="K242" s="78"/>
      <c r="L242" s="80" t="s">
        <v>345</v>
      </c>
    </row>
    <row r="243" spans="1:12" s="75" customFormat="1" ht="38.25" x14ac:dyDescent="0.2">
      <c r="A243" s="77">
        <v>0</v>
      </c>
      <c r="B243" s="77" t="s">
        <v>122</v>
      </c>
      <c r="C243" s="77">
        <v>8</v>
      </c>
      <c r="D243" s="77">
        <v>1</v>
      </c>
      <c r="E243" s="78" t="s">
        <v>1131</v>
      </c>
      <c r="F243" s="78"/>
      <c r="G243" s="78"/>
      <c r="H243" s="77"/>
      <c r="I243" s="77"/>
      <c r="J243" s="78"/>
      <c r="K243" s="78"/>
      <c r="L243" s="80" t="s">
        <v>359</v>
      </c>
    </row>
    <row r="244" spans="1:12" s="75" customFormat="1" ht="25.5" x14ac:dyDescent="0.2">
      <c r="A244" s="77">
        <v>0</v>
      </c>
      <c r="B244" s="77" t="s">
        <v>365</v>
      </c>
      <c r="C244" s="77"/>
      <c r="D244" s="77">
        <v>2</v>
      </c>
      <c r="E244" s="78" t="s">
        <v>1131</v>
      </c>
      <c r="F244" s="78"/>
      <c r="G244" s="78"/>
      <c r="H244" s="77"/>
      <c r="I244" s="77"/>
      <c r="J244" s="78"/>
      <c r="K244" s="78"/>
      <c r="L244" s="80" t="s">
        <v>457</v>
      </c>
    </row>
    <row r="245" spans="1:12" s="75" customFormat="1" x14ac:dyDescent="0.2">
      <c r="A245" s="77">
        <v>0</v>
      </c>
      <c r="B245" s="77" t="s">
        <v>319</v>
      </c>
      <c r="C245" s="77"/>
      <c r="D245" s="77">
        <v>0</v>
      </c>
      <c r="E245" s="78" t="s">
        <v>1131</v>
      </c>
      <c r="F245" s="78"/>
      <c r="G245" s="78"/>
      <c r="H245" s="77"/>
      <c r="I245" s="77"/>
      <c r="J245" s="78"/>
      <c r="K245" s="78"/>
      <c r="L245" s="80"/>
    </row>
    <row r="246" spans="1:12" s="75" customFormat="1" ht="102" x14ac:dyDescent="0.2">
      <c r="A246" s="77">
        <v>0</v>
      </c>
      <c r="B246" s="77" t="s">
        <v>324</v>
      </c>
      <c r="C246" s="77">
        <v>7</v>
      </c>
      <c r="D246" s="77">
        <v>1</v>
      </c>
      <c r="E246" s="78" t="s">
        <v>1131</v>
      </c>
      <c r="F246" s="78"/>
      <c r="G246" s="78"/>
      <c r="H246" s="77">
        <v>1.5</v>
      </c>
      <c r="I246" s="77">
        <v>1.5</v>
      </c>
      <c r="J246" s="78"/>
      <c r="K246" s="78"/>
      <c r="L246" s="80" t="s">
        <v>429</v>
      </c>
    </row>
    <row r="247" spans="1:12" s="75" customFormat="1" ht="102" x14ac:dyDescent="0.2">
      <c r="A247" s="77">
        <v>0</v>
      </c>
      <c r="B247" s="77" t="s">
        <v>182</v>
      </c>
      <c r="C247" s="77"/>
      <c r="D247" s="77">
        <v>2</v>
      </c>
      <c r="E247" s="78" t="s">
        <v>1131</v>
      </c>
      <c r="F247" s="78"/>
      <c r="G247" s="78"/>
      <c r="H247" s="77">
        <v>1.5</v>
      </c>
      <c r="I247" s="77">
        <v>1.5</v>
      </c>
      <c r="J247" s="78"/>
      <c r="K247" s="78"/>
      <c r="L247" s="80" t="s">
        <v>366</v>
      </c>
    </row>
    <row r="248" spans="1:12" s="75" customFormat="1" ht="165.75" x14ac:dyDescent="0.2">
      <c r="A248" s="77">
        <v>2024</v>
      </c>
      <c r="B248" s="77" t="s">
        <v>775</v>
      </c>
      <c r="C248" s="77"/>
      <c r="D248" s="77">
        <v>1</v>
      </c>
      <c r="E248" s="78" t="s">
        <v>1060</v>
      </c>
      <c r="F248" s="78" t="s">
        <v>1096</v>
      </c>
      <c r="G248" s="78" t="s">
        <v>1095</v>
      </c>
      <c r="H248" s="77">
        <v>0</v>
      </c>
      <c r="I248" s="77">
        <v>0</v>
      </c>
      <c r="J248" s="78" t="s">
        <v>984</v>
      </c>
      <c r="K248" s="78" t="s">
        <v>1039</v>
      </c>
      <c r="L248" s="80" t="s">
        <v>724</v>
      </c>
    </row>
    <row r="249" spans="1:12" s="75" customFormat="1" ht="130.5" customHeight="1" x14ac:dyDescent="0.2">
      <c r="A249" s="77">
        <v>0</v>
      </c>
      <c r="B249" s="77" t="s">
        <v>437</v>
      </c>
      <c r="C249" s="77"/>
      <c r="D249" s="77">
        <v>1</v>
      </c>
      <c r="E249" s="78" t="s">
        <v>1131</v>
      </c>
      <c r="F249" s="78"/>
      <c r="G249" s="78"/>
      <c r="H249" s="77"/>
      <c r="I249" s="77"/>
      <c r="J249" s="78"/>
      <c r="K249" s="78"/>
      <c r="L249" s="80"/>
    </row>
    <row r="250" spans="1:12" s="75" customFormat="1" ht="63.75" x14ac:dyDescent="0.2">
      <c r="A250" s="77">
        <v>2022</v>
      </c>
      <c r="B250" s="29" t="s">
        <v>99</v>
      </c>
      <c r="C250" s="29">
        <v>7</v>
      </c>
      <c r="D250" s="29">
        <v>2</v>
      </c>
      <c r="E250" s="78" t="s">
        <v>1131</v>
      </c>
      <c r="F250" s="30" t="s">
        <v>860</v>
      </c>
      <c r="G250" s="31" t="s">
        <v>945</v>
      </c>
      <c r="H250" s="29"/>
      <c r="I250" s="29"/>
      <c r="J250" s="31" t="s">
        <v>946</v>
      </c>
      <c r="K250" s="31"/>
      <c r="L250" s="35" t="s">
        <v>430</v>
      </c>
    </row>
    <row r="251" spans="1:12" s="75" customFormat="1" ht="89.25" x14ac:dyDescent="0.2">
      <c r="A251" s="77">
        <v>2022</v>
      </c>
      <c r="B251" s="29" t="s">
        <v>493</v>
      </c>
      <c r="C251" s="29"/>
      <c r="D251" s="29">
        <v>2</v>
      </c>
      <c r="E251" s="78" t="s">
        <v>1131</v>
      </c>
      <c r="F251" s="30" t="s">
        <v>850</v>
      </c>
      <c r="G251" s="30"/>
      <c r="H251" s="29">
        <v>1</v>
      </c>
      <c r="I251" s="29">
        <v>1</v>
      </c>
      <c r="J251" s="31" t="s">
        <v>910</v>
      </c>
      <c r="K251" s="31"/>
      <c r="L251" s="35" t="s">
        <v>542</v>
      </c>
    </row>
    <row r="252" spans="1:12" s="75" customFormat="1" ht="89.25" x14ac:dyDescent="0.2">
      <c r="A252" s="77">
        <v>2024</v>
      </c>
      <c r="B252" s="77" t="s">
        <v>186</v>
      </c>
      <c r="C252" s="77">
        <v>6</v>
      </c>
      <c r="D252" s="77">
        <v>2</v>
      </c>
      <c r="E252" s="78" t="s">
        <v>1032</v>
      </c>
      <c r="F252" s="78" t="s">
        <v>1072</v>
      </c>
      <c r="G252" s="78" t="s">
        <v>1080</v>
      </c>
      <c r="H252" s="77" t="s">
        <v>1044</v>
      </c>
      <c r="I252" s="77" t="s">
        <v>1044</v>
      </c>
      <c r="J252" s="78" t="s">
        <v>1081</v>
      </c>
      <c r="K252" s="78" t="s">
        <v>1039</v>
      </c>
      <c r="L252" s="80" t="s">
        <v>660</v>
      </c>
    </row>
    <row r="253" spans="1:12" s="75" customFormat="1" ht="63.75" x14ac:dyDescent="0.2">
      <c r="A253" s="77">
        <v>2019</v>
      </c>
      <c r="B253" s="77" t="s">
        <v>613</v>
      </c>
      <c r="C253" s="77"/>
      <c r="D253" s="77" t="s">
        <v>860</v>
      </c>
      <c r="E253" s="78" t="s">
        <v>1049</v>
      </c>
      <c r="F253" s="78" t="s">
        <v>850</v>
      </c>
      <c r="G253" s="78" t="s">
        <v>824</v>
      </c>
      <c r="H253" s="77" t="s">
        <v>879</v>
      </c>
      <c r="I253" s="77" t="s">
        <v>879</v>
      </c>
      <c r="J253" s="78" t="s">
        <v>778</v>
      </c>
      <c r="K253" s="78"/>
      <c r="L253" s="80" t="s">
        <v>609</v>
      </c>
    </row>
    <row r="254" spans="1:12" s="75" customFormat="1" ht="191.25" x14ac:dyDescent="0.2">
      <c r="A254" s="77">
        <v>2019</v>
      </c>
      <c r="B254" s="77" t="s">
        <v>184</v>
      </c>
      <c r="C254" s="77">
        <v>6</v>
      </c>
      <c r="D254" s="91" t="s">
        <v>860</v>
      </c>
      <c r="E254" s="78" t="s">
        <v>1131</v>
      </c>
      <c r="F254" s="78" t="s">
        <v>853</v>
      </c>
      <c r="G254" s="78" t="s">
        <v>825</v>
      </c>
      <c r="H254" s="91">
        <v>1</v>
      </c>
      <c r="I254" s="91">
        <v>1</v>
      </c>
      <c r="J254" s="78" t="s">
        <v>778</v>
      </c>
      <c r="K254" s="78"/>
      <c r="L254" s="80" t="s">
        <v>725</v>
      </c>
    </row>
    <row r="255" spans="1:12" s="75" customFormat="1" ht="51" x14ac:dyDescent="0.2">
      <c r="A255" s="77">
        <v>0</v>
      </c>
      <c r="B255" s="77" t="s">
        <v>234</v>
      </c>
      <c r="C255" s="77"/>
      <c r="D255" s="77">
        <v>1</v>
      </c>
      <c r="E255" s="78" t="s">
        <v>1131</v>
      </c>
      <c r="F255" s="78"/>
      <c r="G255" s="78"/>
      <c r="H255" s="77">
        <v>1</v>
      </c>
      <c r="I255" s="77">
        <v>1</v>
      </c>
      <c r="J255" s="78"/>
      <c r="K255" s="78"/>
      <c r="L255" s="80" t="s">
        <v>82</v>
      </c>
    </row>
    <row r="256" spans="1:12" s="75" customFormat="1" ht="63.75" x14ac:dyDescent="0.2">
      <c r="A256" s="77">
        <v>2018</v>
      </c>
      <c r="B256" s="77" t="s">
        <v>335</v>
      </c>
      <c r="C256" s="77"/>
      <c r="D256" s="77">
        <v>1</v>
      </c>
      <c r="E256" s="78" t="s">
        <v>1131</v>
      </c>
      <c r="F256" s="78"/>
      <c r="G256" s="78"/>
      <c r="H256" s="77">
        <v>1</v>
      </c>
      <c r="I256" s="77">
        <v>1</v>
      </c>
      <c r="J256" s="78"/>
      <c r="K256" s="78"/>
      <c r="L256" s="80" t="s">
        <v>726</v>
      </c>
    </row>
    <row r="257" spans="1:12" s="75" customFormat="1" ht="114.75" x14ac:dyDescent="0.2">
      <c r="A257" s="77">
        <v>2024</v>
      </c>
      <c r="B257" s="29" t="s">
        <v>239</v>
      </c>
      <c r="C257" s="29">
        <v>7</v>
      </c>
      <c r="D257" s="29">
        <v>1</v>
      </c>
      <c r="E257" s="78" t="s">
        <v>1032</v>
      </c>
      <c r="F257" s="31" t="s">
        <v>843</v>
      </c>
      <c r="G257" s="30" t="s">
        <v>783</v>
      </c>
      <c r="H257" s="29">
        <v>1</v>
      </c>
      <c r="I257" s="29">
        <v>1</v>
      </c>
      <c r="J257" s="31" t="s">
        <v>1078</v>
      </c>
      <c r="K257" s="31" t="s">
        <v>1039</v>
      </c>
      <c r="L257" s="32" t="s">
        <v>727</v>
      </c>
    </row>
    <row r="258" spans="1:12" s="75" customFormat="1" ht="38.25" x14ac:dyDescent="0.2">
      <c r="A258" s="77">
        <v>2024</v>
      </c>
      <c r="B258" s="29" t="s">
        <v>1125</v>
      </c>
      <c r="C258" s="29"/>
      <c r="D258" s="29">
        <v>0</v>
      </c>
      <c r="E258" s="78" t="s">
        <v>1060</v>
      </c>
      <c r="F258" s="31" t="s">
        <v>854</v>
      </c>
      <c r="G258" s="30" t="s">
        <v>783</v>
      </c>
      <c r="H258" s="29">
        <v>0</v>
      </c>
      <c r="I258" s="29">
        <v>0</v>
      </c>
      <c r="J258" s="31" t="s">
        <v>902</v>
      </c>
      <c r="K258" s="31" t="s">
        <v>1039</v>
      </c>
      <c r="L258" s="32"/>
    </row>
    <row r="259" spans="1:12" s="75" customFormat="1" ht="89.25" x14ac:dyDescent="0.2">
      <c r="A259" s="77">
        <v>2024</v>
      </c>
      <c r="B259" s="77" t="s">
        <v>106</v>
      </c>
      <c r="C259" s="77"/>
      <c r="D259" s="78" t="s">
        <v>1044</v>
      </c>
      <c r="E259" s="78" t="s">
        <v>1060</v>
      </c>
      <c r="F259" s="78" t="s">
        <v>1091</v>
      </c>
      <c r="G259" s="78" t="s">
        <v>783</v>
      </c>
      <c r="H259" s="78" t="s">
        <v>979</v>
      </c>
      <c r="I259" s="78" t="s">
        <v>979</v>
      </c>
      <c r="J259" s="78" t="s">
        <v>984</v>
      </c>
      <c r="K259" s="78" t="s">
        <v>1039</v>
      </c>
      <c r="L259" s="80" t="s">
        <v>661</v>
      </c>
    </row>
    <row r="260" spans="1:12" s="75" customFormat="1" ht="38.25" x14ac:dyDescent="0.2">
      <c r="A260" s="77">
        <v>0</v>
      </c>
      <c r="B260" s="77" t="s">
        <v>320</v>
      </c>
      <c r="C260" s="77"/>
      <c r="D260" s="77">
        <v>1</v>
      </c>
      <c r="E260" s="78" t="s">
        <v>1131</v>
      </c>
      <c r="F260" s="78"/>
      <c r="G260" s="78"/>
      <c r="H260" s="77"/>
      <c r="I260" s="77"/>
      <c r="J260" s="78"/>
      <c r="K260" s="78"/>
      <c r="L260" s="80" t="s">
        <v>353</v>
      </c>
    </row>
    <row r="261" spans="1:12" s="75" customFormat="1" ht="114.75" x14ac:dyDescent="0.2">
      <c r="A261" s="77">
        <v>2019</v>
      </c>
      <c r="B261" s="77" t="s">
        <v>578</v>
      </c>
      <c r="C261" s="77"/>
      <c r="D261" s="77">
        <v>1</v>
      </c>
      <c r="E261" s="78" t="s">
        <v>1132</v>
      </c>
      <c r="F261" s="78" t="s">
        <v>853</v>
      </c>
      <c r="G261" s="78" t="s">
        <v>783</v>
      </c>
      <c r="H261" s="77" t="s">
        <v>867</v>
      </c>
      <c r="I261" s="77" t="s">
        <v>867</v>
      </c>
      <c r="J261" s="78" t="s">
        <v>826</v>
      </c>
      <c r="K261" s="78"/>
      <c r="L261" s="80" t="s">
        <v>654</v>
      </c>
    </row>
    <row r="262" spans="1:12" s="75" customFormat="1" x14ac:dyDescent="0.2">
      <c r="A262" s="77">
        <v>0</v>
      </c>
      <c r="B262" s="77" t="s">
        <v>487</v>
      </c>
      <c r="C262" s="77"/>
      <c r="D262" s="77">
        <v>2</v>
      </c>
      <c r="E262" s="78" t="s">
        <v>1131</v>
      </c>
      <c r="F262" s="78"/>
      <c r="G262" s="78"/>
      <c r="H262" s="77"/>
      <c r="I262" s="77"/>
      <c r="J262" s="78"/>
      <c r="K262" s="78"/>
      <c r="L262" s="79"/>
    </row>
    <row r="263" spans="1:12" s="75" customFormat="1" x14ac:dyDescent="0.2">
      <c r="A263" s="77">
        <v>0</v>
      </c>
      <c r="B263" s="77" t="s">
        <v>400</v>
      </c>
      <c r="C263" s="77"/>
      <c r="D263" s="77">
        <v>2</v>
      </c>
      <c r="E263" s="78" t="s">
        <v>1131</v>
      </c>
      <c r="F263" s="78"/>
      <c r="G263" s="78"/>
      <c r="H263" s="77"/>
      <c r="I263" s="77"/>
      <c r="J263" s="78"/>
      <c r="K263" s="78"/>
      <c r="L263" s="80" t="s">
        <v>402</v>
      </c>
    </row>
    <row r="264" spans="1:12" s="75" customFormat="1" ht="127.5" x14ac:dyDescent="0.2">
      <c r="A264" s="77">
        <v>2022</v>
      </c>
      <c r="B264" s="29" t="s">
        <v>379</v>
      </c>
      <c r="C264" s="29"/>
      <c r="D264" s="29">
        <v>2</v>
      </c>
      <c r="E264" s="78" t="s">
        <v>1049</v>
      </c>
      <c r="F264" s="30" t="s">
        <v>850</v>
      </c>
      <c r="G264" s="30" t="s">
        <v>783</v>
      </c>
      <c r="H264" s="29">
        <v>0</v>
      </c>
      <c r="I264" s="29">
        <v>0</v>
      </c>
      <c r="J264" s="30" t="s">
        <v>827</v>
      </c>
      <c r="K264" s="30"/>
      <c r="L264" s="35" t="s">
        <v>566</v>
      </c>
    </row>
    <row r="265" spans="1:12" s="75" customFormat="1" ht="191.25" x14ac:dyDescent="0.2">
      <c r="A265" s="77">
        <v>2019</v>
      </c>
      <c r="B265" s="77" t="s">
        <v>105</v>
      </c>
      <c r="C265" s="77">
        <v>5</v>
      </c>
      <c r="D265" s="77">
        <v>1</v>
      </c>
      <c r="E265" s="78" t="s">
        <v>1049</v>
      </c>
      <c r="F265" s="78" t="s">
        <v>849</v>
      </c>
      <c r="G265" s="78" t="s">
        <v>783</v>
      </c>
      <c r="H265" s="77">
        <v>1</v>
      </c>
      <c r="I265" s="77">
        <v>1</v>
      </c>
      <c r="J265" s="78" t="s">
        <v>828</v>
      </c>
      <c r="K265" s="78"/>
      <c r="L265" s="80" t="s">
        <v>629</v>
      </c>
    </row>
    <row r="266" spans="1:12" s="75" customFormat="1" x14ac:dyDescent="0.2">
      <c r="A266" s="77">
        <v>0</v>
      </c>
      <c r="B266" s="77" t="s">
        <v>465</v>
      </c>
      <c r="C266" s="77"/>
      <c r="D266" s="77">
        <v>3</v>
      </c>
      <c r="E266" s="78" t="s">
        <v>1131</v>
      </c>
      <c r="F266" s="78"/>
      <c r="G266" s="78"/>
      <c r="H266" s="77"/>
      <c r="I266" s="77"/>
      <c r="J266" s="78"/>
      <c r="K266" s="78"/>
      <c r="L266" s="80" t="s">
        <v>459</v>
      </c>
    </row>
    <row r="267" spans="1:12" s="75" customFormat="1" ht="51" x14ac:dyDescent="0.2">
      <c r="A267" s="77">
        <v>2019</v>
      </c>
      <c r="B267" s="77" t="s">
        <v>246</v>
      </c>
      <c r="C267" s="77">
        <v>7</v>
      </c>
      <c r="D267" s="77">
        <v>1</v>
      </c>
      <c r="E267" s="78" t="s">
        <v>1133</v>
      </c>
      <c r="F267" s="78" t="s">
        <v>846</v>
      </c>
      <c r="G267" s="78" t="s">
        <v>783</v>
      </c>
      <c r="H267" s="77">
        <v>1</v>
      </c>
      <c r="I267" s="77">
        <v>1</v>
      </c>
      <c r="J267" s="78" t="s">
        <v>829</v>
      </c>
      <c r="K267" s="78"/>
      <c r="L267" s="80" t="s">
        <v>482</v>
      </c>
    </row>
    <row r="268" spans="1:12" s="75" customFormat="1" ht="38.25" x14ac:dyDescent="0.2">
      <c r="A268" s="77">
        <v>2024</v>
      </c>
      <c r="B268" s="77" t="s">
        <v>483</v>
      </c>
      <c r="C268" s="77">
        <v>7</v>
      </c>
      <c r="D268" s="77">
        <v>2</v>
      </c>
      <c r="E268" s="78" t="s">
        <v>1032</v>
      </c>
      <c r="F268" s="78" t="s">
        <v>843</v>
      </c>
      <c r="G268" s="78" t="s">
        <v>783</v>
      </c>
      <c r="H268" s="77" t="s">
        <v>1044</v>
      </c>
      <c r="I268" s="77" t="s">
        <v>1044</v>
      </c>
      <c r="J268" s="78" t="s">
        <v>1045</v>
      </c>
      <c r="K268" s="78" t="s">
        <v>1039</v>
      </c>
      <c r="L268" s="80" t="s">
        <v>307</v>
      </c>
    </row>
    <row r="269" spans="1:12" s="75" customFormat="1" ht="63.75" x14ac:dyDescent="0.2">
      <c r="A269" s="77">
        <v>2019</v>
      </c>
      <c r="B269" s="77" t="s">
        <v>492</v>
      </c>
      <c r="C269" s="77"/>
      <c r="D269" s="77" t="s">
        <v>860</v>
      </c>
      <c r="E269" s="78" t="s">
        <v>1049</v>
      </c>
      <c r="F269" s="78" t="s">
        <v>851</v>
      </c>
      <c r="G269" s="78" t="s">
        <v>783</v>
      </c>
      <c r="H269" s="77">
        <v>1</v>
      </c>
      <c r="I269" s="77">
        <v>0</v>
      </c>
      <c r="J269" s="78" t="s">
        <v>830</v>
      </c>
      <c r="K269" s="78"/>
      <c r="L269" s="80" t="s">
        <v>728</v>
      </c>
    </row>
    <row r="270" spans="1:12" s="75" customFormat="1" x14ac:dyDescent="0.2">
      <c r="A270" s="77">
        <v>0</v>
      </c>
      <c r="B270" s="77" t="s">
        <v>176</v>
      </c>
      <c r="C270" s="77"/>
      <c r="D270" s="77">
        <v>1</v>
      </c>
      <c r="E270" s="78" t="s">
        <v>1131</v>
      </c>
      <c r="F270" s="78"/>
      <c r="G270" s="78"/>
      <c r="H270" s="77"/>
      <c r="I270" s="77"/>
      <c r="J270" s="78"/>
      <c r="K270" s="78"/>
      <c r="L270" s="80"/>
    </row>
    <row r="271" spans="1:12" s="75" customFormat="1" ht="127.5" x14ac:dyDescent="0.2">
      <c r="A271" s="77">
        <v>0</v>
      </c>
      <c r="B271" s="77" t="s">
        <v>329</v>
      </c>
      <c r="C271" s="77">
        <v>5</v>
      </c>
      <c r="D271" s="77">
        <v>2</v>
      </c>
      <c r="E271" s="78" t="s">
        <v>1131</v>
      </c>
      <c r="F271" s="78"/>
      <c r="G271" s="78"/>
      <c r="H271" s="77">
        <v>2</v>
      </c>
      <c r="I271" s="77">
        <v>2</v>
      </c>
      <c r="J271" s="78"/>
      <c r="K271" s="78"/>
      <c r="L271" s="80" t="s">
        <v>16</v>
      </c>
    </row>
    <row r="272" spans="1:12" s="75" customFormat="1" ht="38.25" x14ac:dyDescent="0.2">
      <c r="A272" s="77">
        <v>0</v>
      </c>
      <c r="B272" s="77" t="s">
        <v>561</v>
      </c>
      <c r="C272" s="77"/>
      <c r="D272" s="77">
        <v>0</v>
      </c>
      <c r="E272" s="78" t="s">
        <v>1131</v>
      </c>
      <c r="F272" s="78"/>
      <c r="G272" s="78"/>
      <c r="H272" s="77"/>
      <c r="I272" s="77"/>
      <c r="J272" s="78"/>
      <c r="K272" s="78"/>
      <c r="L272" s="80" t="s">
        <v>562</v>
      </c>
    </row>
    <row r="273" spans="1:12" s="75" customFormat="1" ht="38.25" x14ac:dyDescent="0.2">
      <c r="A273" s="77">
        <v>0</v>
      </c>
      <c r="B273" s="77" t="s">
        <v>194</v>
      </c>
      <c r="C273" s="77"/>
      <c r="D273" s="77">
        <v>1</v>
      </c>
      <c r="E273" s="78" t="s">
        <v>1131</v>
      </c>
      <c r="F273" s="78"/>
      <c r="G273" s="78"/>
      <c r="H273" s="77">
        <v>1</v>
      </c>
      <c r="I273" s="77">
        <v>1</v>
      </c>
      <c r="J273" s="78"/>
      <c r="K273" s="78"/>
      <c r="L273" s="80" t="s">
        <v>43</v>
      </c>
    </row>
    <row r="274" spans="1:12" s="75" customFormat="1" ht="89.25" x14ac:dyDescent="0.2">
      <c r="A274" s="77">
        <v>0</v>
      </c>
      <c r="B274" s="77" t="s">
        <v>449</v>
      </c>
      <c r="C274" s="77"/>
      <c r="D274" s="77">
        <v>1</v>
      </c>
      <c r="E274" s="78" t="s">
        <v>1131</v>
      </c>
      <c r="F274" s="78"/>
      <c r="G274" s="78"/>
      <c r="H274" s="77"/>
      <c r="I274" s="77"/>
      <c r="J274" s="78"/>
      <c r="K274" s="78"/>
      <c r="L274" s="80" t="s">
        <v>568</v>
      </c>
    </row>
    <row r="275" spans="1:12" s="75" customFormat="1" ht="38.25" x14ac:dyDescent="0.2">
      <c r="A275" s="77">
        <v>2024</v>
      </c>
      <c r="B275" s="77" t="s">
        <v>730</v>
      </c>
      <c r="C275" s="77"/>
      <c r="D275" s="77">
        <v>1</v>
      </c>
      <c r="E275" s="78" t="s">
        <v>1122</v>
      </c>
      <c r="F275" s="78" t="s">
        <v>1096</v>
      </c>
      <c r="G275" s="78" t="s">
        <v>1123</v>
      </c>
      <c r="H275" s="77" t="s">
        <v>1044</v>
      </c>
      <c r="I275" s="77" t="s">
        <v>1044</v>
      </c>
      <c r="J275" s="78" t="s">
        <v>1045</v>
      </c>
      <c r="K275" s="78" t="s">
        <v>1039</v>
      </c>
      <c r="L275" s="80" t="s">
        <v>731</v>
      </c>
    </row>
    <row r="276" spans="1:12" s="75" customFormat="1" ht="63.75" x14ac:dyDescent="0.2">
      <c r="A276" s="77">
        <v>2018</v>
      </c>
      <c r="B276" s="77" t="s">
        <v>404</v>
      </c>
      <c r="C276" s="77">
        <v>9</v>
      </c>
      <c r="D276" s="77">
        <v>1</v>
      </c>
      <c r="E276" s="78" t="s">
        <v>1131</v>
      </c>
      <c r="F276" s="78"/>
      <c r="G276" s="78"/>
      <c r="H276" s="77">
        <v>0</v>
      </c>
      <c r="I276" s="77">
        <v>0</v>
      </c>
      <c r="J276" s="78"/>
      <c r="K276" s="78"/>
      <c r="L276" s="80" t="s">
        <v>729</v>
      </c>
    </row>
    <row r="277" spans="1:12" s="75" customFormat="1" ht="51" x14ac:dyDescent="0.2">
      <c r="A277" s="77">
        <v>2024</v>
      </c>
      <c r="B277" s="77" t="s">
        <v>1023</v>
      </c>
      <c r="C277" s="77"/>
      <c r="D277" s="77">
        <v>3</v>
      </c>
      <c r="E277" s="78" t="s">
        <v>1097</v>
      </c>
      <c r="F277" s="78" t="s">
        <v>843</v>
      </c>
      <c r="G277" s="78" t="s">
        <v>783</v>
      </c>
      <c r="H277" s="77">
        <v>2</v>
      </c>
      <c r="I277" s="77">
        <v>1.5</v>
      </c>
      <c r="J277" s="78" t="s">
        <v>1098</v>
      </c>
      <c r="K277" s="78" t="s">
        <v>1051</v>
      </c>
      <c r="L277" s="80"/>
    </row>
    <row r="278" spans="1:12" s="75" customFormat="1" ht="102" x14ac:dyDescent="0.2">
      <c r="A278" s="77">
        <v>2023</v>
      </c>
      <c r="B278" s="77" t="s">
        <v>593</v>
      </c>
      <c r="C278" s="77"/>
      <c r="D278" s="77">
        <v>1</v>
      </c>
      <c r="E278" s="78" t="s">
        <v>1131</v>
      </c>
      <c r="F278" s="78" t="s">
        <v>985</v>
      </c>
      <c r="G278" s="78"/>
      <c r="H278" s="77">
        <v>1</v>
      </c>
      <c r="I278" s="77">
        <v>0</v>
      </c>
      <c r="J278" s="78" t="s">
        <v>987</v>
      </c>
      <c r="K278" s="78"/>
      <c r="L278" s="80" t="s">
        <v>610</v>
      </c>
    </row>
    <row r="279" spans="1:12" s="75" customFormat="1" ht="102" x14ac:dyDescent="0.2">
      <c r="A279" s="77">
        <v>0</v>
      </c>
      <c r="B279" s="77" t="s">
        <v>576</v>
      </c>
      <c r="C279" s="77"/>
      <c r="D279" s="77">
        <v>1</v>
      </c>
      <c r="E279" s="78" t="s">
        <v>1131</v>
      </c>
      <c r="F279" s="78"/>
      <c r="G279" s="78"/>
      <c r="H279" s="77">
        <v>2</v>
      </c>
      <c r="I279" s="77">
        <v>2</v>
      </c>
      <c r="J279" s="78"/>
      <c r="K279" s="78"/>
      <c r="L279" s="80" t="s">
        <v>27</v>
      </c>
    </row>
    <row r="280" spans="1:12" s="75" customFormat="1" ht="102" x14ac:dyDescent="0.2">
      <c r="A280" s="77">
        <v>2019</v>
      </c>
      <c r="B280" s="77" t="s">
        <v>637</v>
      </c>
      <c r="C280" s="77"/>
      <c r="D280" s="77" t="s">
        <v>860</v>
      </c>
      <c r="E280" s="78" t="s">
        <v>1132</v>
      </c>
      <c r="F280" s="78" t="s">
        <v>853</v>
      </c>
      <c r="G280" s="78" t="s">
        <v>783</v>
      </c>
      <c r="H280" s="77">
        <v>2</v>
      </c>
      <c r="I280" s="77">
        <v>2</v>
      </c>
      <c r="J280" s="78" t="s">
        <v>778</v>
      </c>
      <c r="K280" s="78"/>
      <c r="L280" s="80"/>
    </row>
    <row r="281" spans="1:12" s="75" customFormat="1" ht="140.25" x14ac:dyDescent="0.2">
      <c r="A281" s="77">
        <v>2022</v>
      </c>
      <c r="B281" s="29" t="s">
        <v>405</v>
      </c>
      <c r="C281" s="29">
        <v>7</v>
      </c>
      <c r="D281" s="29">
        <v>2</v>
      </c>
      <c r="E281" s="78" t="s">
        <v>1131</v>
      </c>
      <c r="F281" s="39" t="s">
        <v>849</v>
      </c>
      <c r="G281" s="30"/>
      <c r="H281" s="29">
        <v>1</v>
      </c>
      <c r="I281" s="29">
        <v>1</v>
      </c>
      <c r="J281" s="31" t="s">
        <v>931</v>
      </c>
      <c r="K281" s="31"/>
      <c r="L281" s="35" t="s">
        <v>732</v>
      </c>
    </row>
    <row r="282" spans="1:12" s="75" customFormat="1" ht="127.5" x14ac:dyDescent="0.2">
      <c r="A282" s="77">
        <v>2019</v>
      </c>
      <c r="B282" s="77" t="s">
        <v>189</v>
      </c>
      <c r="C282" s="77" t="s">
        <v>0</v>
      </c>
      <c r="D282" s="77" t="s">
        <v>860</v>
      </c>
      <c r="E282" s="78" t="s">
        <v>1132</v>
      </c>
      <c r="F282" s="78" t="s">
        <v>846</v>
      </c>
      <c r="G282" s="78" t="s">
        <v>783</v>
      </c>
      <c r="H282" s="77">
        <v>1.5</v>
      </c>
      <c r="I282" s="77">
        <v>1.5</v>
      </c>
      <c r="J282" s="78" t="s">
        <v>831</v>
      </c>
      <c r="K282" s="78"/>
      <c r="L282" s="80" t="s">
        <v>733</v>
      </c>
    </row>
    <row r="283" spans="1:12" s="75" customFormat="1" ht="102" x14ac:dyDescent="0.2">
      <c r="A283" s="77">
        <v>0</v>
      </c>
      <c r="B283" s="77" t="s">
        <v>315</v>
      </c>
      <c r="C283" s="77">
        <v>8</v>
      </c>
      <c r="D283" s="77">
        <v>1</v>
      </c>
      <c r="E283" s="78" t="s">
        <v>1131</v>
      </c>
      <c r="F283" s="78"/>
      <c r="G283" s="78"/>
      <c r="H283" s="77">
        <v>0</v>
      </c>
      <c r="I283" s="77">
        <v>0</v>
      </c>
      <c r="J283" s="78"/>
      <c r="K283" s="78"/>
      <c r="L283" s="80" t="s">
        <v>14</v>
      </c>
    </row>
    <row r="284" spans="1:12" s="75" customFormat="1" x14ac:dyDescent="0.2">
      <c r="A284" s="77">
        <v>2022</v>
      </c>
      <c r="B284" s="29" t="s">
        <v>928</v>
      </c>
      <c r="C284" s="29"/>
      <c r="D284" s="29">
        <v>1</v>
      </c>
      <c r="E284" s="78" t="s">
        <v>1131</v>
      </c>
      <c r="F284" s="38" t="s">
        <v>850</v>
      </c>
      <c r="G284" s="30"/>
      <c r="H284" s="29">
        <v>1</v>
      </c>
      <c r="I284" s="29">
        <v>1</v>
      </c>
      <c r="J284" s="30"/>
      <c r="K284" s="30"/>
      <c r="L284" s="35"/>
    </row>
    <row r="285" spans="1:12" s="75" customFormat="1" ht="38.25" x14ac:dyDescent="0.2">
      <c r="A285" s="77">
        <v>2022</v>
      </c>
      <c r="B285" s="29" t="s">
        <v>933</v>
      </c>
      <c r="C285" s="29"/>
      <c r="D285" s="29">
        <v>2</v>
      </c>
      <c r="E285" s="78" t="s">
        <v>1131</v>
      </c>
      <c r="F285" s="30" t="s">
        <v>849</v>
      </c>
      <c r="G285" s="30"/>
      <c r="H285" s="29">
        <v>0</v>
      </c>
      <c r="I285" s="29">
        <v>0</v>
      </c>
      <c r="J285" s="31" t="s">
        <v>892</v>
      </c>
      <c r="K285" s="31"/>
      <c r="L285" s="35"/>
    </row>
    <row r="286" spans="1:12" s="75" customFormat="1" ht="51" x14ac:dyDescent="0.2">
      <c r="A286" s="77">
        <v>2019</v>
      </c>
      <c r="B286" s="77" t="s">
        <v>638</v>
      </c>
      <c r="C286" s="77"/>
      <c r="D286" s="77" t="s">
        <v>860</v>
      </c>
      <c r="E286" s="78" t="s">
        <v>1131</v>
      </c>
      <c r="F286" s="78" t="s">
        <v>843</v>
      </c>
      <c r="G286" s="78" t="s">
        <v>783</v>
      </c>
      <c r="H286" s="77">
        <v>1</v>
      </c>
      <c r="I286" s="77">
        <v>1</v>
      </c>
      <c r="J286" s="78" t="s">
        <v>832</v>
      </c>
      <c r="K286" s="78"/>
      <c r="L286" s="80" t="s">
        <v>734</v>
      </c>
    </row>
    <row r="287" spans="1:12" s="75" customFormat="1" ht="63.75" x14ac:dyDescent="0.2">
      <c r="A287" s="77">
        <v>2018</v>
      </c>
      <c r="B287" s="77" t="s">
        <v>648</v>
      </c>
      <c r="C287" s="77"/>
      <c r="D287" s="77">
        <v>2</v>
      </c>
      <c r="E287" s="78" t="s">
        <v>1131</v>
      </c>
      <c r="F287" s="78"/>
      <c r="G287" s="78"/>
      <c r="H287" s="77">
        <v>0</v>
      </c>
      <c r="I287" s="77">
        <v>0</v>
      </c>
      <c r="J287" s="78"/>
      <c r="K287" s="78"/>
      <c r="L287" s="80" t="s">
        <v>663</v>
      </c>
    </row>
    <row r="288" spans="1:12" s="75" customFormat="1" ht="242.25" x14ac:dyDescent="0.2">
      <c r="A288" s="77">
        <v>2022</v>
      </c>
      <c r="B288" s="29" t="s">
        <v>213</v>
      </c>
      <c r="C288" s="29"/>
      <c r="D288" s="29">
        <v>2</v>
      </c>
      <c r="E288" s="78" t="s">
        <v>1049</v>
      </c>
      <c r="F288" s="30" t="s">
        <v>858</v>
      </c>
      <c r="G288" s="30" t="s">
        <v>833</v>
      </c>
      <c r="H288" s="29">
        <v>0</v>
      </c>
      <c r="I288" s="29">
        <v>0</v>
      </c>
      <c r="J288" s="30" t="s">
        <v>959</v>
      </c>
      <c r="K288" s="30"/>
      <c r="L288" s="35" t="s">
        <v>960</v>
      </c>
    </row>
    <row r="289" spans="1:12" s="75" customFormat="1" ht="153" x14ac:dyDescent="0.2">
      <c r="A289" s="77">
        <v>2019</v>
      </c>
      <c r="B289" s="77" t="s">
        <v>332</v>
      </c>
      <c r="C289" s="77"/>
      <c r="D289" s="77">
        <v>2</v>
      </c>
      <c r="E289" s="78" t="s">
        <v>1131</v>
      </c>
      <c r="F289" s="78" t="s">
        <v>858</v>
      </c>
      <c r="G289" s="78" t="s">
        <v>834</v>
      </c>
      <c r="H289" s="77">
        <v>0</v>
      </c>
      <c r="I289" s="77">
        <v>0</v>
      </c>
      <c r="J289" s="78" t="s">
        <v>835</v>
      </c>
      <c r="K289" s="78"/>
      <c r="L289" s="80" t="s">
        <v>528</v>
      </c>
    </row>
    <row r="290" spans="1:12" s="75" customFormat="1" ht="63.75" x14ac:dyDescent="0.2">
      <c r="A290" s="77">
        <v>0</v>
      </c>
      <c r="B290" s="77" t="s">
        <v>573</v>
      </c>
      <c r="C290" s="77"/>
      <c r="D290" s="77">
        <v>2</v>
      </c>
      <c r="E290" s="78" t="s">
        <v>1131</v>
      </c>
      <c r="F290" s="78"/>
      <c r="G290" s="78"/>
      <c r="H290" s="77"/>
      <c r="I290" s="77"/>
      <c r="J290" s="78"/>
      <c r="K290" s="78"/>
      <c r="L290" s="80" t="s">
        <v>574</v>
      </c>
    </row>
    <row r="291" spans="1:12" s="75" customFormat="1" ht="25.5" x14ac:dyDescent="0.2">
      <c r="A291" s="77">
        <v>2024</v>
      </c>
      <c r="B291" s="77" t="s">
        <v>1018</v>
      </c>
      <c r="C291" s="77"/>
      <c r="D291" s="77" t="s">
        <v>1044</v>
      </c>
      <c r="E291" s="78" t="s">
        <v>1114</v>
      </c>
      <c r="F291" s="78" t="s">
        <v>1042</v>
      </c>
      <c r="G291" s="78" t="s">
        <v>783</v>
      </c>
      <c r="H291" s="77" t="s">
        <v>1044</v>
      </c>
      <c r="I291" s="77" t="s">
        <v>1044</v>
      </c>
      <c r="J291" s="78" t="s">
        <v>1045</v>
      </c>
      <c r="K291" s="78" t="s">
        <v>1117</v>
      </c>
      <c r="L291" s="80"/>
    </row>
    <row r="292" spans="1:12" s="75" customFormat="1" ht="63.75" x14ac:dyDescent="0.2">
      <c r="A292" s="77">
        <v>2022</v>
      </c>
      <c r="B292" s="29" t="s">
        <v>125</v>
      </c>
      <c r="C292" s="29"/>
      <c r="D292" s="29">
        <v>2</v>
      </c>
      <c r="E292" s="78" t="s">
        <v>1131</v>
      </c>
      <c r="F292" s="30" t="s">
        <v>846</v>
      </c>
      <c r="G292" s="30"/>
      <c r="H292" s="29">
        <v>0</v>
      </c>
      <c r="I292" s="29">
        <v>0</v>
      </c>
      <c r="J292" s="31" t="s">
        <v>910</v>
      </c>
      <c r="K292" s="31"/>
      <c r="L292" s="35" t="s">
        <v>367</v>
      </c>
    </row>
    <row r="293" spans="1:12" s="75" customFormat="1" x14ac:dyDescent="0.2">
      <c r="A293" s="77">
        <v>0</v>
      </c>
      <c r="B293" s="77" t="s">
        <v>397</v>
      </c>
      <c r="C293" s="77"/>
      <c r="D293" s="77">
        <v>2</v>
      </c>
      <c r="E293" s="78" t="s">
        <v>1131</v>
      </c>
      <c r="F293" s="78"/>
      <c r="G293" s="78"/>
      <c r="H293" s="77"/>
      <c r="I293" s="77"/>
      <c r="J293" s="78"/>
      <c r="K293" s="78"/>
      <c r="L293" s="80" t="s">
        <v>459</v>
      </c>
    </row>
    <row r="294" spans="1:12" s="75" customFormat="1" ht="102" x14ac:dyDescent="0.2">
      <c r="A294" s="77">
        <v>0</v>
      </c>
      <c r="B294" s="77" t="s">
        <v>612</v>
      </c>
      <c r="C294" s="77"/>
      <c r="D294" s="77">
        <v>0</v>
      </c>
      <c r="E294" s="78" t="s">
        <v>1131</v>
      </c>
      <c r="F294" s="78"/>
      <c r="G294" s="78"/>
      <c r="H294" s="77">
        <v>2</v>
      </c>
      <c r="I294" s="77">
        <v>2</v>
      </c>
      <c r="J294" s="78"/>
      <c r="K294" s="78"/>
      <c r="L294" s="80" t="s">
        <v>36</v>
      </c>
    </row>
    <row r="295" spans="1:12" s="75" customFormat="1" ht="51" x14ac:dyDescent="0.2">
      <c r="A295" s="77">
        <v>2024</v>
      </c>
      <c r="B295" s="77" t="s">
        <v>357</v>
      </c>
      <c r="C295" s="77"/>
      <c r="D295" s="77">
        <v>2</v>
      </c>
      <c r="E295" s="78" t="s">
        <v>1127</v>
      </c>
      <c r="F295" s="78" t="s">
        <v>849</v>
      </c>
      <c r="G295" s="78" t="s">
        <v>783</v>
      </c>
      <c r="H295" s="77">
        <v>1</v>
      </c>
      <c r="I295" s="77" t="s">
        <v>1044</v>
      </c>
      <c r="J295" s="78" t="s">
        <v>1128</v>
      </c>
      <c r="K295" s="78" t="s">
        <v>1051</v>
      </c>
      <c r="L295" s="80" t="s">
        <v>358</v>
      </c>
    </row>
    <row r="296" spans="1:12" s="75" customFormat="1" ht="216.75" x14ac:dyDescent="0.2">
      <c r="A296" s="77">
        <v>2024</v>
      </c>
      <c r="B296" s="29" t="s">
        <v>195</v>
      </c>
      <c r="C296" s="29"/>
      <c r="D296" s="30">
        <v>1</v>
      </c>
      <c r="E296" s="78" t="s">
        <v>1032</v>
      </c>
      <c r="F296" s="30" t="s">
        <v>849</v>
      </c>
      <c r="G296" s="30" t="s">
        <v>783</v>
      </c>
      <c r="H296" s="30">
        <v>1</v>
      </c>
      <c r="I296" s="30" t="s">
        <v>1044</v>
      </c>
      <c r="J296" s="30" t="s">
        <v>1081</v>
      </c>
      <c r="K296" s="30" t="s">
        <v>1089</v>
      </c>
      <c r="L296" s="35" t="s">
        <v>735</v>
      </c>
    </row>
    <row r="297" spans="1:12" s="75" customFormat="1" ht="89.25" x14ac:dyDescent="0.2">
      <c r="A297" s="77">
        <v>2024</v>
      </c>
      <c r="B297" s="77" t="s">
        <v>423</v>
      </c>
      <c r="C297" s="77"/>
      <c r="D297" s="77">
        <v>2</v>
      </c>
      <c r="E297" s="78" t="s">
        <v>1126</v>
      </c>
      <c r="F297" s="78" t="s">
        <v>1042</v>
      </c>
      <c r="G297" s="78" t="s">
        <v>783</v>
      </c>
      <c r="H297" s="77" t="s">
        <v>1044</v>
      </c>
      <c r="I297" s="77" t="s">
        <v>1044</v>
      </c>
      <c r="J297" s="78" t="s">
        <v>1059</v>
      </c>
      <c r="K297" s="78" t="s">
        <v>1051</v>
      </c>
      <c r="L297" s="80" t="s">
        <v>737</v>
      </c>
    </row>
    <row r="298" spans="1:12" s="75" customFormat="1" ht="102" x14ac:dyDescent="0.2">
      <c r="A298" s="77">
        <v>2024</v>
      </c>
      <c r="B298" s="77" t="s">
        <v>406</v>
      </c>
      <c r="C298" s="77">
        <v>7</v>
      </c>
      <c r="D298" s="77">
        <v>2</v>
      </c>
      <c r="E298" s="78" t="s">
        <v>1032</v>
      </c>
      <c r="F298" s="78" t="s">
        <v>849</v>
      </c>
      <c r="G298" s="78" t="s">
        <v>783</v>
      </c>
      <c r="H298" s="77" t="s">
        <v>885</v>
      </c>
      <c r="I298" s="77">
        <v>3</v>
      </c>
      <c r="J298" s="78" t="s">
        <v>1085</v>
      </c>
      <c r="K298" s="78" t="s">
        <v>1051</v>
      </c>
      <c r="L298" s="80" t="s">
        <v>503</v>
      </c>
    </row>
    <row r="299" spans="1:12" s="75" customFormat="1" ht="153" x14ac:dyDescent="0.2">
      <c r="A299" s="77">
        <v>2023</v>
      </c>
      <c r="B299" s="77" t="s">
        <v>270</v>
      </c>
      <c r="C299" s="77"/>
      <c r="D299" s="77">
        <v>2</v>
      </c>
      <c r="E299" s="78" t="s">
        <v>1133</v>
      </c>
      <c r="F299" s="78" t="s">
        <v>985</v>
      </c>
      <c r="G299" s="78" t="s">
        <v>783</v>
      </c>
      <c r="H299" s="77">
        <v>2</v>
      </c>
      <c r="I299" s="77">
        <v>2</v>
      </c>
      <c r="J299" s="78" t="s">
        <v>981</v>
      </c>
      <c r="K299" s="78"/>
      <c r="L299" s="80" t="s">
        <v>664</v>
      </c>
    </row>
    <row r="300" spans="1:12" s="75" customFormat="1" ht="51" x14ac:dyDescent="0.2">
      <c r="A300" s="77">
        <v>0</v>
      </c>
      <c r="B300" s="77" t="s">
        <v>321</v>
      </c>
      <c r="C300" s="77"/>
      <c r="D300" s="77">
        <v>0</v>
      </c>
      <c r="E300" s="78" t="s">
        <v>1131</v>
      </c>
      <c r="F300" s="78"/>
      <c r="G300" s="78"/>
      <c r="H300" s="77"/>
      <c r="I300" s="77"/>
      <c r="J300" s="78"/>
      <c r="K300" s="78"/>
      <c r="L300" s="80" t="s">
        <v>79</v>
      </c>
    </row>
    <row r="301" spans="1:12" s="75" customFormat="1" ht="102" x14ac:dyDescent="0.2">
      <c r="A301" s="77">
        <v>2019</v>
      </c>
      <c r="B301" s="77" t="s">
        <v>535</v>
      </c>
      <c r="C301" s="77"/>
      <c r="D301" s="77">
        <v>1</v>
      </c>
      <c r="E301" s="78" t="s">
        <v>1132</v>
      </c>
      <c r="F301" s="78" t="s">
        <v>846</v>
      </c>
      <c r="G301" s="78" t="s">
        <v>783</v>
      </c>
      <c r="H301" s="77">
        <v>1</v>
      </c>
      <c r="I301" s="77">
        <v>1</v>
      </c>
      <c r="J301" s="78" t="s">
        <v>836</v>
      </c>
      <c r="K301" s="78"/>
      <c r="L301" s="80" t="s">
        <v>736</v>
      </c>
    </row>
    <row r="302" spans="1:12" s="75" customFormat="1" ht="38.25" x14ac:dyDescent="0.2">
      <c r="A302" s="77">
        <v>2019</v>
      </c>
      <c r="B302" s="77" t="s">
        <v>586</v>
      </c>
      <c r="C302" s="77"/>
      <c r="D302" s="77">
        <v>1</v>
      </c>
      <c r="E302" s="78" t="s">
        <v>1131</v>
      </c>
      <c r="F302" s="78" t="s">
        <v>850</v>
      </c>
      <c r="G302" s="78" t="s">
        <v>783</v>
      </c>
      <c r="H302" s="77">
        <v>1</v>
      </c>
      <c r="I302" s="77">
        <v>1</v>
      </c>
      <c r="J302" s="78" t="s">
        <v>778</v>
      </c>
      <c r="K302" s="78"/>
      <c r="L302" s="80" t="s">
        <v>587</v>
      </c>
    </row>
    <row r="303" spans="1:12" s="75" customFormat="1" ht="102" x14ac:dyDescent="0.2">
      <c r="A303" s="77">
        <v>2022</v>
      </c>
      <c r="B303" s="29" t="s">
        <v>639</v>
      </c>
      <c r="C303" s="29"/>
      <c r="D303" s="29">
        <v>1</v>
      </c>
      <c r="E303" s="78" t="s">
        <v>1132</v>
      </c>
      <c r="F303" s="30" t="s">
        <v>849</v>
      </c>
      <c r="G303" s="30" t="s">
        <v>783</v>
      </c>
      <c r="H303" s="29" t="s">
        <v>861</v>
      </c>
      <c r="I303" s="29" t="s">
        <v>861</v>
      </c>
      <c r="J303" s="31" t="s">
        <v>908</v>
      </c>
      <c r="K303" s="31"/>
      <c r="L303" s="35" t="s">
        <v>738</v>
      </c>
    </row>
    <row r="304" spans="1:12" s="75" customFormat="1" ht="89.25" x14ac:dyDescent="0.2">
      <c r="A304" s="77">
        <v>2024</v>
      </c>
      <c r="B304" s="29" t="s">
        <v>101</v>
      </c>
      <c r="C304" s="29">
        <v>7</v>
      </c>
      <c r="D304" s="30">
        <v>1.5</v>
      </c>
      <c r="E304" s="78" t="s">
        <v>1099</v>
      </c>
      <c r="F304" s="30" t="s">
        <v>1091</v>
      </c>
      <c r="G304" s="30" t="s">
        <v>1100</v>
      </c>
      <c r="H304" s="30">
        <v>1.5</v>
      </c>
      <c r="I304" s="30">
        <v>1.5</v>
      </c>
      <c r="J304" s="31" t="s">
        <v>1101</v>
      </c>
      <c r="K304" s="31" t="s">
        <v>1039</v>
      </c>
      <c r="L304" s="35" t="s">
        <v>739</v>
      </c>
    </row>
    <row r="305" spans="1:12" s="75" customFormat="1" x14ac:dyDescent="0.2">
      <c r="A305" s="77">
        <v>0</v>
      </c>
      <c r="B305" s="77" t="s">
        <v>398</v>
      </c>
      <c r="C305" s="77"/>
      <c r="D305" s="77">
        <v>2</v>
      </c>
      <c r="E305" s="78" t="s">
        <v>1131</v>
      </c>
      <c r="F305" s="78"/>
      <c r="G305" s="78"/>
      <c r="H305" s="77"/>
      <c r="I305" s="77"/>
      <c r="J305" s="78"/>
      <c r="K305" s="78"/>
      <c r="L305" s="80" t="s">
        <v>459</v>
      </c>
    </row>
    <row r="306" spans="1:12" s="75" customFormat="1" ht="140.25" x14ac:dyDescent="0.2">
      <c r="A306" s="77">
        <v>0</v>
      </c>
      <c r="B306" s="77" t="s">
        <v>91</v>
      </c>
      <c r="C306" s="77"/>
      <c r="D306" s="77">
        <v>1</v>
      </c>
      <c r="E306" s="78" t="s">
        <v>1131</v>
      </c>
      <c r="F306" s="78"/>
      <c r="G306" s="78"/>
      <c r="H306" s="77">
        <v>1.5</v>
      </c>
      <c r="I306" s="77">
        <v>1.5</v>
      </c>
      <c r="J306" s="78"/>
      <c r="K306" s="78"/>
      <c r="L306" s="80" t="s">
        <v>145</v>
      </c>
    </row>
    <row r="307" spans="1:12" s="75" customFormat="1" ht="127.5" x14ac:dyDescent="0.2">
      <c r="A307" s="77">
        <v>2024</v>
      </c>
      <c r="B307" s="29" t="s">
        <v>527</v>
      </c>
      <c r="C307" s="29"/>
      <c r="D307" s="29">
        <v>2</v>
      </c>
      <c r="E307" s="78" t="s">
        <v>1032</v>
      </c>
      <c r="F307" s="30" t="s">
        <v>843</v>
      </c>
      <c r="G307" s="30" t="s">
        <v>783</v>
      </c>
      <c r="H307" s="29" t="s">
        <v>1044</v>
      </c>
      <c r="I307" s="29" t="s">
        <v>1044</v>
      </c>
      <c r="J307" s="30" t="s">
        <v>1078</v>
      </c>
      <c r="K307" s="30" t="s">
        <v>1051</v>
      </c>
      <c r="L307" s="35" t="s">
        <v>740</v>
      </c>
    </row>
    <row r="308" spans="1:12" s="75" customFormat="1" ht="51" x14ac:dyDescent="0.2">
      <c r="A308" s="77">
        <v>2019</v>
      </c>
      <c r="B308" s="77" t="s">
        <v>622</v>
      </c>
      <c r="C308" s="77"/>
      <c r="D308" s="77" t="s">
        <v>861</v>
      </c>
      <c r="E308" s="78" t="s">
        <v>1131</v>
      </c>
      <c r="F308" s="78" t="s">
        <v>850</v>
      </c>
      <c r="G308" s="78" t="s">
        <v>783</v>
      </c>
      <c r="H308" s="77">
        <v>1</v>
      </c>
      <c r="I308" s="77">
        <v>1</v>
      </c>
      <c r="J308" s="78" t="s">
        <v>837</v>
      </c>
      <c r="K308" s="78"/>
      <c r="L308" s="80" t="s">
        <v>83</v>
      </c>
    </row>
    <row r="309" spans="1:12" s="75" customFormat="1" x14ac:dyDescent="0.2">
      <c r="A309" s="77">
        <v>0</v>
      </c>
      <c r="B309" s="77" t="s">
        <v>470</v>
      </c>
      <c r="C309" s="77"/>
      <c r="D309" s="77">
        <v>3</v>
      </c>
      <c r="E309" s="78" t="s">
        <v>1131</v>
      </c>
      <c r="F309" s="78"/>
      <c r="G309" s="78"/>
      <c r="H309" s="77"/>
      <c r="I309" s="77"/>
      <c r="J309" s="78"/>
      <c r="K309" s="78"/>
      <c r="L309" s="79"/>
    </row>
    <row r="310" spans="1:12" s="75" customFormat="1" ht="38.25" x14ac:dyDescent="0.2">
      <c r="A310" s="77">
        <v>0</v>
      </c>
      <c r="B310" s="77" t="s">
        <v>563</v>
      </c>
      <c r="C310" s="77"/>
      <c r="D310" s="77">
        <v>0</v>
      </c>
      <c r="E310" s="78" t="s">
        <v>1131</v>
      </c>
      <c r="F310" s="78"/>
      <c r="G310" s="78"/>
      <c r="H310" s="77"/>
      <c r="I310" s="77"/>
      <c r="J310" s="78"/>
      <c r="K310" s="78"/>
      <c r="L310" s="80" t="s">
        <v>557</v>
      </c>
    </row>
    <row r="311" spans="1:12" s="75" customFormat="1" ht="63.75" x14ac:dyDescent="0.2">
      <c r="A311" s="77">
        <v>2019</v>
      </c>
      <c r="B311" s="77" t="s">
        <v>489</v>
      </c>
      <c r="C311" s="77"/>
      <c r="D311" s="77">
        <v>2</v>
      </c>
      <c r="E311" s="78" t="s">
        <v>1049</v>
      </c>
      <c r="F311" s="78" t="s">
        <v>850</v>
      </c>
      <c r="G311" s="78" t="s">
        <v>783</v>
      </c>
      <c r="H311" s="77" t="s">
        <v>884</v>
      </c>
      <c r="I311" s="77" t="s">
        <v>884</v>
      </c>
      <c r="J311" s="78" t="s">
        <v>778</v>
      </c>
      <c r="K311" s="78"/>
      <c r="L311" s="80" t="s">
        <v>46</v>
      </c>
    </row>
    <row r="312" spans="1:12" s="75" customFormat="1" ht="114.75" x14ac:dyDescent="0.2">
      <c r="A312" s="77">
        <v>2018</v>
      </c>
      <c r="B312" s="77" t="s">
        <v>102</v>
      </c>
      <c r="C312" s="77">
        <v>9</v>
      </c>
      <c r="D312" s="77">
        <v>2</v>
      </c>
      <c r="E312" s="78"/>
      <c r="F312" s="78"/>
      <c r="G312" s="78"/>
      <c r="H312" s="77" t="s">
        <v>147</v>
      </c>
      <c r="I312" s="77" t="s">
        <v>147</v>
      </c>
      <c r="J312" s="78"/>
      <c r="K312" s="78"/>
      <c r="L312" s="80" t="s">
        <v>741</v>
      </c>
    </row>
    <row r="313" spans="1:12" s="75" customFormat="1" x14ac:dyDescent="0.2">
      <c r="A313" s="77">
        <v>2022</v>
      </c>
      <c r="B313" s="29" t="s">
        <v>954</v>
      </c>
      <c r="C313" s="29"/>
      <c r="D313" s="29">
        <v>0</v>
      </c>
      <c r="E313" s="78"/>
      <c r="F313" s="30"/>
      <c r="G313" s="30"/>
      <c r="H313" s="29">
        <v>0</v>
      </c>
      <c r="I313" s="29">
        <v>0</v>
      </c>
      <c r="J313" s="30"/>
      <c r="K313" s="30"/>
      <c r="L313" s="35"/>
    </row>
    <row r="314" spans="1:12" s="75" customFormat="1" ht="38.25" x14ac:dyDescent="0.2">
      <c r="A314" s="77">
        <v>0</v>
      </c>
      <c r="B314" s="77" t="s">
        <v>191</v>
      </c>
      <c r="C314" s="77"/>
      <c r="D314" s="77">
        <v>1</v>
      </c>
      <c r="E314" s="78"/>
      <c r="F314" s="78"/>
      <c r="G314" s="78"/>
      <c r="H314" s="77">
        <v>1</v>
      </c>
      <c r="I314" s="77">
        <v>1</v>
      </c>
      <c r="J314" s="78"/>
      <c r="K314" s="78"/>
      <c r="L314" s="80" t="s">
        <v>218</v>
      </c>
    </row>
    <row r="315" spans="1:12" s="75" customFormat="1" x14ac:dyDescent="0.2">
      <c r="A315" s="77">
        <v>0</v>
      </c>
      <c r="B315" s="77" t="s">
        <v>276</v>
      </c>
      <c r="C315" s="77"/>
      <c r="D315" s="77">
        <v>1</v>
      </c>
      <c r="E315" s="78"/>
      <c r="F315" s="78"/>
      <c r="G315" s="78"/>
      <c r="H315" s="77"/>
      <c r="I315" s="77"/>
      <c r="J315" s="78"/>
      <c r="K315" s="78"/>
      <c r="L315" s="80" t="s">
        <v>272</v>
      </c>
    </row>
    <row r="316" spans="1:12" s="75" customFormat="1" ht="165.75" x14ac:dyDescent="0.2">
      <c r="A316" s="77">
        <v>2024</v>
      </c>
      <c r="B316" s="77" t="s">
        <v>480</v>
      </c>
      <c r="C316" s="77"/>
      <c r="D316" s="77">
        <v>2</v>
      </c>
      <c r="E316" s="78" t="s">
        <v>1090</v>
      </c>
      <c r="F316" s="78" t="s">
        <v>978</v>
      </c>
      <c r="G316" s="78" t="s">
        <v>783</v>
      </c>
      <c r="H316" s="77" t="s">
        <v>979</v>
      </c>
      <c r="I316" s="77" t="s">
        <v>979</v>
      </c>
      <c r="J316" s="78" t="s">
        <v>1084</v>
      </c>
      <c r="K316" s="78" t="s">
        <v>1051</v>
      </c>
      <c r="L316" s="80" t="s">
        <v>742</v>
      </c>
    </row>
    <row r="317" spans="1:12" s="75" customFormat="1" x14ac:dyDescent="0.2">
      <c r="A317" s="77">
        <v>2022</v>
      </c>
      <c r="B317" s="29" t="s">
        <v>930</v>
      </c>
      <c r="C317" s="29"/>
      <c r="D317" s="29"/>
      <c r="E317" s="78"/>
      <c r="F317" s="38" t="s">
        <v>850</v>
      </c>
      <c r="G317" s="30"/>
      <c r="H317" s="29">
        <v>1</v>
      </c>
      <c r="I317" s="29">
        <v>1</v>
      </c>
      <c r="J317" s="30"/>
      <c r="K317" s="30"/>
      <c r="L317" s="35"/>
    </row>
    <row r="318" spans="1:12" s="75" customFormat="1" ht="76.5" x14ac:dyDescent="0.2">
      <c r="A318" s="77">
        <v>2018</v>
      </c>
      <c r="B318" s="77" t="s">
        <v>188</v>
      </c>
      <c r="C318" s="77"/>
      <c r="D318" s="77">
        <v>2</v>
      </c>
      <c r="E318" s="78"/>
      <c r="F318" s="78"/>
      <c r="G318" s="78"/>
      <c r="H318" s="77">
        <v>0</v>
      </c>
      <c r="I318" s="77">
        <v>0</v>
      </c>
      <c r="J318" s="78"/>
      <c r="K318" s="78"/>
      <c r="L318" s="80" t="s">
        <v>743</v>
      </c>
    </row>
    <row r="319" spans="1:12" s="75" customFormat="1" x14ac:dyDescent="0.2">
      <c r="A319" s="77">
        <v>0</v>
      </c>
      <c r="B319" s="77" t="s">
        <v>199</v>
      </c>
      <c r="C319" s="77"/>
      <c r="D319" s="77">
        <v>0</v>
      </c>
      <c r="E319" s="78"/>
      <c r="F319" s="78"/>
      <c r="G319" s="78"/>
      <c r="H319" s="77"/>
      <c r="I319" s="77"/>
      <c r="J319" s="78"/>
      <c r="K319" s="78"/>
      <c r="L319" s="79" t="s">
        <v>198</v>
      </c>
    </row>
    <row r="320" spans="1:12" s="75" customFormat="1" ht="89.25" x14ac:dyDescent="0.2">
      <c r="A320" s="77">
        <v>2022</v>
      </c>
      <c r="B320" s="30" t="s">
        <v>920</v>
      </c>
      <c r="C320" s="29"/>
      <c r="D320" s="29">
        <v>1</v>
      </c>
      <c r="E320" s="78"/>
      <c r="F320" s="30"/>
      <c r="G320" s="30"/>
      <c r="H320" s="29">
        <v>0</v>
      </c>
      <c r="I320" s="29">
        <v>0</v>
      </c>
      <c r="J320" s="30"/>
      <c r="K320" s="30"/>
      <c r="L320" s="35" t="s">
        <v>572</v>
      </c>
    </row>
    <row r="321" spans="1:12" s="75" customFormat="1" ht="25.5" x14ac:dyDescent="0.2">
      <c r="A321" s="77">
        <v>0</v>
      </c>
      <c r="B321" s="77" t="s">
        <v>434</v>
      </c>
      <c r="C321" s="77"/>
      <c r="D321" s="77">
        <v>1.5</v>
      </c>
      <c r="E321" s="78"/>
      <c r="F321" s="78"/>
      <c r="G321" s="78"/>
      <c r="H321" s="77"/>
      <c r="I321" s="77"/>
      <c r="J321" s="78"/>
      <c r="K321" s="78"/>
      <c r="L321" s="80" t="s">
        <v>435</v>
      </c>
    </row>
    <row r="322" spans="1:12" s="75" customFormat="1" x14ac:dyDescent="0.2">
      <c r="A322" s="77">
        <v>0</v>
      </c>
      <c r="B322" s="77" t="s">
        <v>466</v>
      </c>
      <c r="C322" s="77"/>
      <c r="D322" s="77">
        <v>3</v>
      </c>
      <c r="E322" s="78"/>
      <c r="F322" s="78"/>
      <c r="G322" s="78"/>
      <c r="H322" s="77"/>
      <c r="I322" s="77"/>
      <c r="J322" s="78"/>
      <c r="K322" s="78"/>
      <c r="L322" s="80" t="s">
        <v>459</v>
      </c>
    </row>
    <row r="323" spans="1:12" s="75" customFormat="1" ht="76.5" x14ac:dyDescent="0.2">
      <c r="A323" s="77">
        <v>0</v>
      </c>
      <c r="B323" s="77" t="s">
        <v>592</v>
      </c>
      <c r="C323" s="77"/>
      <c r="D323" s="77">
        <v>0</v>
      </c>
      <c r="E323" s="78"/>
      <c r="F323" s="78"/>
      <c r="G323" s="78"/>
      <c r="H323" s="77">
        <v>1</v>
      </c>
      <c r="I323" s="77">
        <v>1</v>
      </c>
      <c r="J323" s="78"/>
      <c r="K323" s="78"/>
      <c r="L323" s="80" t="s">
        <v>615</v>
      </c>
    </row>
    <row r="324" spans="1:12" s="75" customFormat="1" ht="89.25" x14ac:dyDescent="0.2">
      <c r="A324" s="77">
        <v>2023</v>
      </c>
      <c r="B324" s="77" t="s">
        <v>325</v>
      </c>
      <c r="C324" s="77">
        <v>7</v>
      </c>
      <c r="D324" s="78">
        <v>2</v>
      </c>
      <c r="E324" s="78"/>
      <c r="F324" s="78" t="s">
        <v>1014</v>
      </c>
      <c r="G324" s="81"/>
      <c r="H324" s="78" t="s">
        <v>1015</v>
      </c>
      <c r="I324" s="78">
        <v>1.5</v>
      </c>
      <c r="J324" s="81"/>
      <c r="K324" s="81"/>
      <c r="L324" s="80" t="s">
        <v>744</v>
      </c>
    </row>
    <row r="325" spans="1:12" s="75" customFormat="1" ht="38.25" x14ac:dyDescent="0.2">
      <c r="A325" s="77">
        <v>2022</v>
      </c>
      <c r="B325" s="29" t="s">
        <v>934</v>
      </c>
      <c r="C325" s="29"/>
      <c r="D325" s="30">
        <v>1</v>
      </c>
      <c r="E325" s="78"/>
      <c r="F325" s="38" t="s">
        <v>851</v>
      </c>
      <c r="G325" s="30"/>
      <c r="H325" s="30">
        <v>1</v>
      </c>
      <c r="I325" s="30">
        <v>1</v>
      </c>
      <c r="J325" s="31" t="s">
        <v>908</v>
      </c>
      <c r="K325" s="31"/>
      <c r="L325" s="35"/>
    </row>
    <row r="326" spans="1:12" s="75" customFormat="1" ht="63.75" x14ac:dyDescent="0.2">
      <c r="A326" s="77">
        <v>2022</v>
      </c>
      <c r="B326" s="29" t="s">
        <v>947</v>
      </c>
      <c r="C326" s="29"/>
      <c r="D326" s="30">
        <v>2</v>
      </c>
      <c r="E326" s="78"/>
      <c r="F326" s="30" t="s">
        <v>849</v>
      </c>
      <c r="G326" s="30"/>
      <c r="H326" s="30"/>
      <c r="I326" s="30"/>
      <c r="J326" s="31" t="s">
        <v>911</v>
      </c>
      <c r="K326" s="31"/>
      <c r="L326" s="35"/>
    </row>
    <row r="327" spans="1:12" s="75" customFormat="1" ht="51" x14ac:dyDescent="0.2">
      <c r="A327" s="77">
        <v>0</v>
      </c>
      <c r="B327" s="77" t="s">
        <v>407</v>
      </c>
      <c r="C327" s="77">
        <v>8</v>
      </c>
      <c r="D327" s="78">
        <v>1</v>
      </c>
      <c r="E327" s="78"/>
      <c r="F327" s="78"/>
      <c r="G327" s="78"/>
      <c r="H327" s="78">
        <v>0</v>
      </c>
      <c r="I327" s="78">
        <v>0</v>
      </c>
      <c r="J327" s="78"/>
      <c r="K327" s="78"/>
      <c r="L327" s="80" t="s">
        <v>20</v>
      </c>
    </row>
    <row r="328" spans="1:12" s="75" customFormat="1" x14ac:dyDescent="0.2">
      <c r="A328" s="77">
        <v>0</v>
      </c>
      <c r="B328" s="77" t="s">
        <v>339</v>
      </c>
      <c r="C328" s="77">
        <v>9</v>
      </c>
      <c r="D328" s="78">
        <v>0</v>
      </c>
      <c r="E328" s="78"/>
      <c r="F328" s="78"/>
      <c r="G328" s="78"/>
      <c r="H328" s="78"/>
      <c r="I328" s="78"/>
      <c r="J328" s="78"/>
      <c r="K328" s="78"/>
      <c r="L328" s="79" t="s">
        <v>340</v>
      </c>
    </row>
    <row r="329" spans="1:12" s="75" customFormat="1" ht="127.5" x14ac:dyDescent="0.2">
      <c r="A329" s="77">
        <v>2019</v>
      </c>
      <c r="B329" s="77" t="s">
        <v>121</v>
      </c>
      <c r="C329" s="77"/>
      <c r="D329" s="77">
        <v>2</v>
      </c>
      <c r="E329" s="78"/>
      <c r="F329" s="78" t="s">
        <v>848</v>
      </c>
      <c r="G329" s="78"/>
      <c r="H329" s="77" t="s">
        <v>327</v>
      </c>
      <c r="I329" s="77" t="s">
        <v>327</v>
      </c>
      <c r="J329" s="78" t="s">
        <v>778</v>
      </c>
      <c r="K329" s="78"/>
      <c r="L329" s="80" t="s">
        <v>745</v>
      </c>
    </row>
    <row r="330" spans="1:12" s="75" customFormat="1" x14ac:dyDescent="0.2">
      <c r="A330" s="77">
        <v>0</v>
      </c>
      <c r="B330" s="77" t="s">
        <v>341</v>
      </c>
      <c r="C330" s="77">
        <v>10</v>
      </c>
      <c r="D330" s="77">
        <v>0</v>
      </c>
      <c r="E330" s="78"/>
      <c r="F330" s="78"/>
      <c r="G330" s="78"/>
      <c r="H330" s="77"/>
      <c r="I330" s="77"/>
      <c r="J330" s="78"/>
      <c r="K330" s="78"/>
      <c r="L330" s="79" t="s">
        <v>544</v>
      </c>
    </row>
    <row r="331" spans="1:12" s="75" customFormat="1" ht="38.25" x14ac:dyDescent="0.2">
      <c r="A331" s="77">
        <v>2018</v>
      </c>
      <c r="B331" s="77" t="s">
        <v>149</v>
      </c>
      <c r="C331" s="77"/>
      <c r="D331" s="77">
        <v>1</v>
      </c>
      <c r="E331" s="78"/>
      <c r="F331" s="78"/>
      <c r="G331" s="78"/>
      <c r="H331" s="77"/>
      <c r="I331" s="77"/>
      <c r="J331" s="78"/>
      <c r="K331" s="78"/>
      <c r="L331" s="80" t="s">
        <v>599</v>
      </c>
    </row>
    <row r="332" spans="1:12" s="75" customFormat="1" ht="89.25" x14ac:dyDescent="0.2">
      <c r="A332" s="77">
        <v>2024</v>
      </c>
      <c r="B332" s="77" t="s">
        <v>414</v>
      </c>
      <c r="C332" s="77"/>
      <c r="D332" s="77">
        <v>2</v>
      </c>
      <c r="E332" s="78" t="s">
        <v>1032</v>
      </c>
      <c r="F332" s="78" t="s">
        <v>843</v>
      </c>
      <c r="G332" s="78" t="s">
        <v>783</v>
      </c>
      <c r="H332" s="78" t="s">
        <v>1121</v>
      </c>
      <c r="I332" s="78" t="s">
        <v>1121</v>
      </c>
      <c r="J332" s="78" t="s">
        <v>1081</v>
      </c>
      <c r="K332" s="78" t="s">
        <v>1039</v>
      </c>
      <c r="L332" s="80" t="s">
        <v>425</v>
      </c>
    </row>
    <row r="333" spans="1:12" s="75" customFormat="1" ht="76.5" x14ac:dyDescent="0.2">
      <c r="A333" s="77">
        <v>0</v>
      </c>
      <c r="B333" s="77" t="s">
        <v>203</v>
      </c>
      <c r="C333" s="77"/>
      <c r="D333" s="77">
        <v>1</v>
      </c>
      <c r="E333" s="78"/>
      <c r="F333" s="78"/>
      <c r="G333" s="78"/>
      <c r="H333" s="77"/>
      <c r="I333" s="77"/>
      <c r="J333" s="78"/>
      <c r="K333" s="78"/>
      <c r="L333" s="80" t="s">
        <v>625</v>
      </c>
    </row>
    <row r="334" spans="1:12" s="75" customFormat="1" ht="140.25" x14ac:dyDescent="0.2">
      <c r="A334" s="77">
        <v>2019</v>
      </c>
      <c r="B334" s="77" t="s">
        <v>131</v>
      </c>
      <c r="C334" s="77"/>
      <c r="D334" s="78">
        <v>2</v>
      </c>
      <c r="E334" s="78" t="s">
        <v>1132</v>
      </c>
      <c r="F334" s="78" t="s">
        <v>847</v>
      </c>
      <c r="G334" s="78" t="s">
        <v>838</v>
      </c>
      <c r="H334" s="78">
        <v>0</v>
      </c>
      <c r="I334" s="78">
        <v>0</v>
      </c>
      <c r="J334" s="78" t="s">
        <v>778</v>
      </c>
      <c r="K334" s="78"/>
      <c r="L334" s="80" t="s">
        <v>746</v>
      </c>
    </row>
    <row r="335" spans="1:12" s="75" customFormat="1" ht="38.25" x14ac:dyDescent="0.2">
      <c r="A335" s="77">
        <v>2022</v>
      </c>
      <c r="B335" s="29" t="s">
        <v>342</v>
      </c>
      <c r="C335" s="29">
        <v>8</v>
      </c>
      <c r="D335" s="29">
        <v>2</v>
      </c>
      <c r="E335" s="78"/>
      <c r="F335" s="31" t="s">
        <v>935</v>
      </c>
      <c r="G335" s="30"/>
      <c r="H335" s="29"/>
      <c r="I335" s="29"/>
      <c r="J335" s="31" t="s">
        <v>908</v>
      </c>
      <c r="K335" s="31"/>
      <c r="L335" s="35" t="s">
        <v>570</v>
      </c>
    </row>
    <row r="336" spans="1:12" s="75" customFormat="1" ht="153" x14ac:dyDescent="0.2">
      <c r="A336" s="77">
        <v>2018</v>
      </c>
      <c r="B336" s="77" t="s">
        <v>295</v>
      </c>
      <c r="C336" s="77"/>
      <c r="D336" s="77">
        <v>1.5</v>
      </c>
      <c r="E336" s="78"/>
      <c r="F336" s="78"/>
      <c r="G336" s="78"/>
      <c r="H336" s="77">
        <v>1</v>
      </c>
      <c r="I336" s="77">
        <v>1</v>
      </c>
      <c r="J336" s="78"/>
      <c r="K336" s="78"/>
      <c r="L336" s="80" t="s">
        <v>747</v>
      </c>
    </row>
    <row r="337" spans="1:12" s="75" customFormat="1" ht="51" x14ac:dyDescent="0.2">
      <c r="A337" s="77">
        <v>0</v>
      </c>
      <c r="B337" s="77" t="s">
        <v>142</v>
      </c>
      <c r="C337" s="77"/>
      <c r="D337" s="77">
        <v>0</v>
      </c>
      <c r="E337" s="78"/>
      <c r="F337" s="78"/>
      <c r="G337" s="78"/>
      <c r="H337" s="77"/>
      <c r="I337" s="77"/>
      <c r="J337" s="78"/>
      <c r="K337" s="78"/>
      <c r="L337" s="80" t="s">
        <v>351</v>
      </c>
    </row>
    <row r="338" spans="1:12" s="75" customFormat="1" ht="63.75" x14ac:dyDescent="0.2">
      <c r="A338" s="77">
        <v>0</v>
      </c>
      <c r="B338" s="77" t="s">
        <v>589</v>
      </c>
      <c r="C338" s="77"/>
      <c r="D338" s="77">
        <v>1</v>
      </c>
      <c r="E338" s="78"/>
      <c r="F338" s="78"/>
      <c r="G338" s="78"/>
      <c r="H338" s="77">
        <v>1</v>
      </c>
      <c r="I338" s="77">
        <v>1</v>
      </c>
      <c r="J338" s="78"/>
      <c r="K338" s="78"/>
      <c r="L338" s="80" t="s">
        <v>590</v>
      </c>
    </row>
    <row r="339" spans="1:12" s="75" customFormat="1" ht="63.75" x14ac:dyDescent="0.2">
      <c r="A339" s="77">
        <v>2024</v>
      </c>
      <c r="B339" s="77" t="s">
        <v>1025</v>
      </c>
      <c r="C339" s="77"/>
      <c r="D339" s="77">
        <v>2</v>
      </c>
      <c r="E339" s="78" t="s">
        <v>1060</v>
      </c>
      <c r="F339" s="78" t="s">
        <v>1091</v>
      </c>
      <c r="G339" s="78" t="s">
        <v>783</v>
      </c>
      <c r="H339" s="77">
        <v>1</v>
      </c>
      <c r="I339" s="77">
        <v>1</v>
      </c>
      <c r="J339" s="78" t="s">
        <v>1084</v>
      </c>
      <c r="K339" s="78" t="s">
        <v>1051</v>
      </c>
      <c r="L339" s="80"/>
    </row>
    <row r="340" spans="1:12" s="75" customFormat="1" ht="102" x14ac:dyDescent="0.2">
      <c r="A340" s="77">
        <v>2019</v>
      </c>
      <c r="B340" s="77" t="s">
        <v>95</v>
      </c>
      <c r="C340" s="77"/>
      <c r="D340" s="77">
        <v>1</v>
      </c>
      <c r="E340" s="78"/>
      <c r="F340" s="78" t="s">
        <v>846</v>
      </c>
      <c r="G340" s="78"/>
      <c r="H340" s="77">
        <v>1</v>
      </c>
      <c r="I340" s="77">
        <v>1</v>
      </c>
      <c r="J340" s="78" t="s">
        <v>839</v>
      </c>
      <c r="K340" s="78"/>
      <c r="L340" s="80" t="s">
        <v>667</v>
      </c>
    </row>
    <row r="341" spans="1:12" s="75" customFormat="1" ht="51" x14ac:dyDescent="0.2">
      <c r="A341" s="77">
        <v>0</v>
      </c>
      <c r="B341" s="77" t="s">
        <v>600</v>
      </c>
      <c r="C341" s="77"/>
      <c r="D341" s="77">
        <v>2</v>
      </c>
      <c r="E341" s="78"/>
      <c r="F341" s="78"/>
      <c r="G341" s="78"/>
      <c r="H341" s="77"/>
      <c r="I341" s="77"/>
      <c r="J341" s="78"/>
      <c r="K341" s="78"/>
      <c r="L341" s="80" t="s">
        <v>601</v>
      </c>
    </row>
    <row r="342" spans="1:12" s="75" customFormat="1" ht="127.5" x14ac:dyDescent="0.2">
      <c r="A342" s="77">
        <v>2022</v>
      </c>
      <c r="B342" s="29" t="s">
        <v>74</v>
      </c>
      <c r="C342" s="29"/>
      <c r="D342" s="29">
        <v>0</v>
      </c>
      <c r="E342" s="78"/>
      <c r="F342" s="30"/>
      <c r="G342" s="30"/>
      <c r="H342" s="29">
        <v>0</v>
      </c>
      <c r="I342" s="29">
        <v>0</v>
      </c>
      <c r="J342" s="30"/>
      <c r="K342" s="30"/>
      <c r="L342" s="35" t="s">
        <v>665</v>
      </c>
    </row>
    <row r="343" spans="1:12" s="75" customFormat="1" ht="102" x14ac:dyDescent="0.2">
      <c r="A343" s="77">
        <v>2023</v>
      </c>
      <c r="B343" s="29" t="s">
        <v>453</v>
      </c>
      <c r="C343" s="29"/>
      <c r="D343" s="29">
        <v>2</v>
      </c>
      <c r="E343" s="78"/>
      <c r="F343" s="30" t="s">
        <v>980</v>
      </c>
      <c r="G343" s="30"/>
      <c r="H343" s="29">
        <v>2</v>
      </c>
      <c r="I343" s="29">
        <v>2</v>
      </c>
      <c r="J343" s="31" t="s">
        <v>987</v>
      </c>
      <c r="K343" s="31"/>
      <c r="L343" s="35" t="s">
        <v>491</v>
      </c>
    </row>
    <row r="344" spans="1:12" s="75" customFormat="1" x14ac:dyDescent="0.2">
      <c r="A344" s="77">
        <v>0</v>
      </c>
      <c r="B344" s="77" t="s">
        <v>108</v>
      </c>
      <c r="C344" s="77"/>
      <c r="D344" s="77">
        <v>2</v>
      </c>
      <c r="E344" s="78"/>
      <c r="F344" s="78"/>
      <c r="G344" s="78"/>
      <c r="H344" s="77"/>
      <c r="I344" s="77"/>
      <c r="J344" s="78"/>
      <c r="K344" s="78"/>
      <c r="L344" s="80" t="s">
        <v>109</v>
      </c>
    </row>
    <row r="345" spans="1:12" s="75" customFormat="1" x14ac:dyDescent="0.2">
      <c r="A345" s="77">
        <v>0</v>
      </c>
      <c r="B345" s="77" t="s">
        <v>504</v>
      </c>
      <c r="C345" s="77"/>
      <c r="D345" s="77">
        <v>2</v>
      </c>
      <c r="E345" s="78"/>
      <c r="F345" s="78"/>
      <c r="G345" s="78"/>
      <c r="H345" s="77"/>
      <c r="I345" s="77"/>
      <c r="J345" s="78"/>
      <c r="K345" s="78"/>
      <c r="L345" s="80" t="s">
        <v>109</v>
      </c>
    </row>
    <row r="346" spans="1:12" s="75" customFormat="1" ht="267.75" x14ac:dyDescent="0.2">
      <c r="A346" s="77">
        <v>2019</v>
      </c>
      <c r="B346" s="77" t="s">
        <v>296</v>
      </c>
      <c r="C346" s="77"/>
      <c r="D346" s="78">
        <v>1</v>
      </c>
      <c r="E346" s="78" t="s">
        <v>1049</v>
      </c>
      <c r="F346" s="78" t="s">
        <v>845</v>
      </c>
      <c r="G346" s="78" t="s">
        <v>840</v>
      </c>
      <c r="H346" s="78" t="s">
        <v>886</v>
      </c>
      <c r="I346" s="78" t="s">
        <v>887</v>
      </c>
      <c r="J346" s="78" t="s">
        <v>841</v>
      </c>
      <c r="K346" s="78"/>
      <c r="L346" s="80" t="s">
        <v>1057</v>
      </c>
    </row>
    <row r="347" spans="1:12" s="75" customFormat="1" ht="63.75" x14ac:dyDescent="0.2">
      <c r="A347" s="77">
        <v>2019</v>
      </c>
      <c r="B347" s="77" t="s">
        <v>776</v>
      </c>
      <c r="C347" s="77"/>
      <c r="D347" s="77">
        <v>1</v>
      </c>
      <c r="E347" s="78" t="s">
        <v>1049</v>
      </c>
      <c r="F347" s="78" t="s">
        <v>844</v>
      </c>
      <c r="G347" s="78"/>
      <c r="H347" s="77">
        <v>1</v>
      </c>
      <c r="I347" s="77">
        <v>1</v>
      </c>
      <c r="J347" s="78" t="s">
        <v>842</v>
      </c>
      <c r="K347" s="78"/>
      <c r="L347" s="80"/>
    </row>
    <row r="348" spans="1:12" s="75" customFormat="1" ht="63.75" x14ac:dyDescent="0.2">
      <c r="A348" s="77">
        <v>0</v>
      </c>
      <c r="B348" s="77" t="s">
        <v>231</v>
      </c>
      <c r="C348" s="77"/>
      <c r="D348" s="77">
        <v>0</v>
      </c>
      <c r="E348" s="78"/>
      <c r="F348" s="78"/>
      <c r="G348" s="78"/>
      <c r="H348" s="77"/>
      <c r="I348" s="77"/>
      <c r="J348" s="78"/>
      <c r="K348" s="78"/>
      <c r="L348" s="80" t="s">
        <v>595</v>
      </c>
    </row>
    <row r="349" spans="1:12" s="75" customFormat="1" ht="25.5" x14ac:dyDescent="0.2">
      <c r="A349" s="77">
        <v>2022</v>
      </c>
      <c r="B349" s="29" t="s">
        <v>924</v>
      </c>
      <c r="C349" s="29"/>
      <c r="D349" s="29">
        <v>1</v>
      </c>
      <c r="E349" s="78"/>
      <c r="F349" s="31" t="s">
        <v>925</v>
      </c>
      <c r="G349" s="30"/>
      <c r="H349" s="29">
        <v>0</v>
      </c>
      <c r="I349" s="29">
        <v>0</v>
      </c>
      <c r="J349" s="30"/>
      <c r="K349" s="30"/>
      <c r="L349" s="35"/>
    </row>
    <row r="350" spans="1:12" s="75" customFormat="1" ht="141.75" customHeight="1" x14ac:dyDescent="0.2">
      <c r="A350" s="77">
        <v>2023</v>
      </c>
      <c r="B350" s="77" t="s">
        <v>135</v>
      </c>
      <c r="C350" s="77"/>
      <c r="D350" s="77">
        <v>1</v>
      </c>
      <c r="E350" s="78"/>
      <c r="F350" s="78" t="s">
        <v>991</v>
      </c>
      <c r="G350" s="78"/>
      <c r="H350" s="77" t="s">
        <v>979</v>
      </c>
      <c r="I350" s="77" t="s">
        <v>979</v>
      </c>
      <c r="J350" s="78" t="s">
        <v>992</v>
      </c>
      <c r="K350" s="78"/>
      <c r="L350" s="80"/>
    </row>
    <row r="351" spans="1:12" s="75" customFormat="1" ht="93.75" customHeight="1" x14ac:dyDescent="0.2">
      <c r="A351" s="77">
        <v>0</v>
      </c>
      <c r="B351" s="77" t="s">
        <v>240</v>
      </c>
      <c r="C351" s="77"/>
      <c r="D351" s="77">
        <v>1</v>
      </c>
      <c r="E351" s="78"/>
      <c r="F351" s="78"/>
      <c r="G351" s="78"/>
      <c r="H351" s="77"/>
      <c r="I351" s="77"/>
      <c r="J351" s="78"/>
      <c r="K351" s="78"/>
      <c r="L351" s="80"/>
    </row>
    <row r="352" spans="1:12" s="75" customFormat="1" ht="89.25" x14ac:dyDescent="0.2">
      <c r="A352" s="77">
        <v>2024</v>
      </c>
      <c r="B352" s="77" t="s">
        <v>284</v>
      </c>
      <c r="C352" s="77"/>
      <c r="D352" s="77">
        <v>2</v>
      </c>
      <c r="E352" s="78" t="s">
        <v>1103</v>
      </c>
      <c r="F352" s="78" t="s">
        <v>1096</v>
      </c>
      <c r="G352" s="78" t="s">
        <v>1104</v>
      </c>
      <c r="H352" s="77">
        <v>1</v>
      </c>
      <c r="I352" s="77" t="s">
        <v>1044</v>
      </c>
      <c r="J352" s="78" t="s">
        <v>1105</v>
      </c>
      <c r="K352" s="78" t="s">
        <v>1039</v>
      </c>
      <c r="L352" s="80" t="s">
        <v>1102</v>
      </c>
    </row>
    <row r="353" spans="1:12" s="75" customFormat="1" ht="63.75" x14ac:dyDescent="0.2">
      <c r="A353" s="77">
        <v>2018</v>
      </c>
      <c r="B353" s="77" t="s">
        <v>162</v>
      </c>
      <c r="C353" s="77"/>
      <c r="D353" s="77">
        <v>0</v>
      </c>
      <c r="E353" s="78"/>
      <c r="F353" s="78"/>
      <c r="G353" s="78"/>
      <c r="H353" s="77">
        <v>0</v>
      </c>
      <c r="I353" s="77">
        <v>0</v>
      </c>
      <c r="J353" s="78"/>
      <c r="K353" s="78"/>
      <c r="L353" s="80" t="s">
        <v>748</v>
      </c>
    </row>
    <row r="354" spans="1:12" s="75" customFormat="1" ht="76.5" x14ac:dyDescent="0.2">
      <c r="A354" s="77">
        <v>2023</v>
      </c>
      <c r="B354" s="29" t="s">
        <v>916</v>
      </c>
      <c r="C354" s="29"/>
      <c r="D354" s="29">
        <v>0</v>
      </c>
      <c r="E354" s="78"/>
      <c r="F354" s="30" t="s">
        <v>995</v>
      </c>
      <c r="G354" s="30"/>
      <c r="H354" s="29" t="s">
        <v>1013</v>
      </c>
      <c r="I354" s="29" t="s">
        <v>1013</v>
      </c>
      <c r="J354" s="31" t="s">
        <v>897</v>
      </c>
      <c r="K354" s="31"/>
      <c r="L354" s="35" t="s">
        <v>1005</v>
      </c>
    </row>
    <row r="355" spans="1:12" s="75" customFormat="1" ht="63.75" x14ac:dyDescent="0.2">
      <c r="A355" s="77">
        <v>2024</v>
      </c>
      <c r="B355" s="77" t="s">
        <v>650</v>
      </c>
      <c r="C355" s="77"/>
      <c r="D355" s="77">
        <v>2</v>
      </c>
      <c r="E355" s="78" t="s">
        <v>1049</v>
      </c>
      <c r="F355" s="78" t="s">
        <v>844</v>
      </c>
      <c r="G355" s="78"/>
      <c r="H355" s="77" t="s">
        <v>1044</v>
      </c>
      <c r="I355" s="77" t="s">
        <v>1044</v>
      </c>
      <c r="J355" s="78" t="s">
        <v>902</v>
      </c>
      <c r="K355" s="78" t="s">
        <v>1039</v>
      </c>
      <c r="L355" s="80" t="s">
        <v>749</v>
      </c>
    </row>
    <row r="356" spans="1:12" s="75" customFormat="1" ht="89.25" x14ac:dyDescent="0.2">
      <c r="A356" s="77">
        <v>2022</v>
      </c>
      <c r="B356" s="29" t="s">
        <v>536</v>
      </c>
      <c r="C356" s="29"/>
      <c r="D356" s="29">
        <v>2</v>
      </c>
      <c r="E356" s="78" t="s">
        <v>1049</v>
      </c>
      <c r="F356" s="30" t="s">
        <v>846</v>
      </c>
      <c r="G356" s="30" t="s">
        <v>783</v>
      </c>
      <c r="H356" s="29" t="s">
        <v>327</v>
      </c>
      <c r="I356" s="29" t="s">
        <v>327</v>
      </c>
      <c r="J356" s="30" t="s">
        <v>929</v>
      </c>
      <c r="K356" s="30"/>
      <c r="L356" s="35" t="s">
        <v>81</v>
      </c>
    </row>
    <row r="357" spans="1:12" s="75" customFormat="1" ht="140.25" x14ac:dyDescent="0.2">
      <c r="A357" s="77">
        <v>0</v>
      </c>
      <c r="B357" s="77" t="s">
        <v>530</v>
      </c>
      <c r="C357" s="77"/>
      <c r="D357" s="77">
        <v>1</v>
      </c>
      <c r="E357" s="78" t="s">
        <v>1131</v>
      </c>
      <c r="F357" s="78"/>
      <c r="G357" s="78"/>
      <c r="H357" s="77"/>
      <c r="I357" s="77"/>
      <c r="J357" s="78"/>
      <c r="K357" s="78"/>
      <c r="L357" s="80" t="s">
        <v>545</v>
      </c>
    </row>
    <row r="358" spans="1:12" s="75" customFormat="1" x14ac:dyDescent="0.2">
      <c r="A358" s="77">
        <v>0</v>
      </c>
      <c r="B358" s="77" t="s">
        <v>243</v>
      </c>
      <c r="C358" s="77"/>
      <c r="D358" s="77">
        <v>1</v>
      </c>
      <c r="E358" s="78" t="s">
        <v>1131</v>
      </c>
      <c r="F358" s="78"/>
      <c r="G358" s="78"/>
      <c r="H358" s="77"/>
      <c r="I358" s="77"/>
      <c r="J358" s="78"/>
      <c r="K358" s="78"/>
      <c r="L358" s="80"/>
    </row>
    <row r="359" spans="1:12" s="75" customFormat="1" ht="102" x14ac:dyDescent="0.2">
      <c r="A359" s="77">
        <v>0</v>
      </c>
      <c r="B359" s="77" t="s">
        <v>11</v>
      </c>
      <c r="C359" s="77" t="s">
        <v>0</v>
      </c>
      <c r="D359" s="77">
        <v>1</v>
      </c>
      <c r="E359" s="78" t="s">
        <v>1131</v>
      </c>
      <c r="F359" s="78"/>
      <c r="G359" s="78"/>
      <c r="H359" s="77">
        <v>1.5</v>
      </c>
      <c r="I359" s="77">
        <v>1.5</v>
      </c>
      <c r="J359" s="78"/>
      <c r="K359" s="78"/>
      <c r="L359" s="80" t="s">
        <v>666</v>
      </c>
    </row>
    <row r="360" spans="1:12" s="75" customFormat="1" ht="25.5" x14ac:dyDescent="0.2">
      <c r="A360" s="77">
        <v>0</v>
      </c>
      <c r="B360" s="77" t="s">
        <v>373</v>
      </c>
      <c r="C360" s="77"/>
      <c r="D360" s="77" t="s">
        <v>526</v>
      </c>
      <c r="E360" s="78" t="s">
        <v>1131</v>
      </c>
      <c r="F360" s="78"/>
      <c r="G360" s="78"/>
      <c r="H360" s="77"/>
      <c r="I360" s="77"/>
      <c r="J360" s="78"/>
      <c r="K360" s="78"/>
      <c r="L360" s="80" t="s">
        <v>396</v>
      </c>
    </row>
    <row r="361" spans="1:12" s="75" customFormat="1" ht="25.5" x14ac:dyDescent="0.2">
      <c r="A361" s="77">
        <v>0</v>
      </c>
      <c r="B361" s="77" t="s">
        <v>158</v>
      </c>
      <c r="C361" s="77"/>
      <c r="D361" s="88" t="s">
        <v>159</v>
      </c>
      <c r="E361" s="78" t="s">
        <v>1131</v>
      </c>
      <c r="F361" s="78"/>
      <c r="G361" s="78"/>
      <c r="H361" s="88"/>
      <c r="I361" s="88"/>
      <c r="J361" s="78"/>
      <c r="K361" s="78"/>
      <c r="L361" s="80" t="s">
        <v>160</v>
      </c>
    </row>
    <row r="362" spans="1:12" s="75" customFormat="1" ht="25.5" x14ac:dyDescent="0.2">
      <c r="A362" s="77">
        <v>0</v>
      </c>
      <c r="B362" s="77" t="s">
        <v>216</v>
      </c>
      <c r="C362" s="77"/>
      <c r="D362" s="77">
        <v>1</v>
      </c>
      <c r="E362" s="78" t="s">
        <v>1131</v>
      </c>
      <c r="F362" s="78"/>
      <c r="G362" s="78"/>
      <c r="H362" s="77"/>
      <c r="I362" s="77"/>
      <c r="J362" s="78"/>
      <c r="K362" s="78"/>
      <c r="L362" s="80" t="s">
        <v>289</v>
      </c>
    </row>
    <row r="363" spans="1:12" s="75" customFormat="1" ht="38.25" x14ac:dyDescent="0.2">
      <c r="A363" s="77">
        <v>0</v>
      </c>
      <c r="B363" s="77" t="s">
        <v>197</v>
      </c>
      <c r="C363" s="77"/>
      <c r="D363" s="77">
        <v>0</v>
      </c>
      <c r="E363" s="78" t="s">
        <v>1131</v>
      </c>
      <c r="F363" s="78"/>
      <c r="G363" s="78"/>
      <c r="H363" s="77"/>
      <c r="I363" s="77"/>
      <c r="J363" s="78"/>
      <c r="K363" s="78"/>
      <c r="L363" s="80" t="s">
        <v>494</v>
      </c>
    </row>
    <row r="364" spans="1:12" s="75" customFormat="1" ht="153" x14ac:dyDescent="0.2">
      <c r="A364" s="77">
        <v>2024</v>
      </c>
      <c r="B364" s="29" t="s">
        <v>302</v>
      </c>
      <c r="C364" s="29">
        <v>8</v>
      </c>
      <c r="D364" s="29">
        <v>1</v>
      </c>
      <c r="E364" s="78" t="s">
        <v>1064</v>
      </c>
      <c r="F364" s="30" t="s">
        <v>846</v>
      </c>
      <c r="G364" s="30"/>
      <c r="H364" s="29">
        <v>1</v>
      </c>
      <c r="I364" s="29">
        <v>1</v>
      </c>
      <c r="J364" s="31" t="s">
        <v>1065</v>
      </c>
      <c r="K364" s="31" t="s">
        <v>1052</v>
      </c>
      <c r="L364" s="35" t="s">
        <v>668</v>
      </c>
    </row>
    <row r="365" spans="1:12" s="75" customFormat="1" ht="127.5" x14ac:dyDescent="0.2">
      <c r="A365" s="77">
        <v>2018</v>
      </c>
      <c r="B365" s="77" t="s">
        <v>281</v>
      </c>
      <c r="C365" s="77"/>
      <c r="D365" s="77">
        <v>0</v>
      </c>
      <c r="E365" s="78"/>
      <c r="F365" s="78"/>
      <c r="G365" s="78"/>
      <c r="H365" s="77" t="s">
        <v>702</v>
      </c>
      <c r="I365" s="77" t="s">
        <v>702</v>
      </c>
      <c r="J365" s="78"/>
      <c r="K365" s="78"/>
      <c r="L365" s="80" t="s">
        <v>750</v>
      </c>
    </row>
    <row r="366" spans="1:12" s="75" customFormat="1" ht="114.75" x14ac:dyDescent="0.2">
      <c r="A366" s="77">
        <v>2018</v>
      </c>
      <c r="B366" s="77" t="s">
        <v>280</v>
      </c>
      <c r="C366" s="77"/>
      <c r="D366" s="77">
        <v>1</v>
      </c>
      <c r="E366" s="78"/>
      <c r="F366" s="78"/>
      <c r="G366" s="78"/>
      <c r="H366" s="77">
        <v>0</v>
      </c>
      <c r="I366" s="77">
        <v>0</v>
      </c>
      <c r="J366" s="78"/>
      <c r="K366" s="78"/>
      <c r="L366" s="80" t="s">
        <v>751</v>
      </c>
    </row>
    <row r="367" spans="1:12" s="75" customFormat="1" ht="153" x14ac:dyDescent="0.2">
      <c r="A367" s="77">
        <v>2024</v>
      </c>
      <c r="B367" s="77" t="s">
        <v>343</v>
      </c>
      <c r="C367" s="77">
        <v>8</v>
      </c>
      <c r="D367" s="78">
        <v>1</v>
      </c>
      <c r="E367" s="78" t="s">
        <v>1032</v>
      </c>
      <c r="F367" s="78" t="s">
        <v>843</v>
      </c>
      <c r="G367" s="78"/>
      <c r="H367" s="78" t="s">
        <v>888</v>
      </c>
      <c r="I367" s="78">
        <v>0</v>
      </c>
      <c r="J367" s="78" t="s">
        <v>1082</v>
      </c>
      <c r="K367" s="78" t="s">
        <v>1039</v>
      </c>
      <c r="L367" s="80" t="s">
        <v>1083</v>
      </c>
    </row>
    <row r="368" spans="1:12" s="75" customFormat="1" ht="51" x14ac:dyDescent="0.2">
      <c r="A368" s="77">
        <v>2022</v>
      </c>
      <c r="B368" s="29" t="s">
        <v>938</v>
      </c>
      <c r="C368" s="29"/>
      <c r="D368" s="30"/>
      <c r="E368" s="78"/>
      <c r="F368" s="30"/>
      <c r="G368" s="30"/>
      <c r="H368" s="30"/>
      <c r="I368" s="30"/>
      <c r="J368" s="31" t="s">
        <v>941</v>
      </c>
      <c r="K368" s="31"/>
      <c r="L368" s="36" t="s">
        <v>940</v>
      </c>
    </row>
    <row r="369" spans="1:12" s="75" customFormat="1" ht="229.5" x14ac:dyDescent="0.2">
      <c r="A369" s="77">
        <v>2024</v>
      </c>
      <c r="B369" s="77" t="s">
        <v>322</v>
      </c>
      <c r="C369" s="77"/>
      <c r="D369" s="77">
        <v>1</v>
      </c>
      <c r="E369" s="78" t="s">
        <v>1036</v>
      </c>
      <c r="F369" s="78" t="s">
        <v>844</v>
      </c>
      <c r="G369" s="78" t="s">
        <v>1037</v>
      </c>
      <c r="H369" s="77">
        <v>1</v>
      </c>
      <c r="I369" s="77">
        <v>1</v>
      </c>
      <c r="J369" s="78" t="s">
        <v>1038</v>
      </c>
      <c r="K369" s="78" t="s">
        <v>1039</v>
      </c>
      <c r="L369" s="80" t="s">
        <v>1040</v>
      </c>
    </row>
    <row r="370" spans="1:12" s="75" customFormat="1" ht="89.25" x14ac:dyDescent="0.2">
      <c r="A370" s="77">
        <v>0</v>
      </c>
      <c r="B370" s="77" t="s">
        <v>537</v>
      </c>
      <c r="C370" s="77"/>
      <c r="D370" s="77">
        <v>0</v>
      </c>
      <c r="E370" s="78"/>
      <c r="F370" s="78"/>
      <c r="G370" s="78"/>
      <c r="H370" s="77">
        <v>1</v>
      </c>
      <c r="I370" s="77">
        <v>1</v>
      </c>
      <c r="J370" s="78"/>
      <c r="K370" s="78"/>
      <c r="L370" s="80" t="s">
        <v>558</v>
      </c>
    </row>
    <row r="371" spans="1:12" s="75" customFormat="1" ht="114.75" x14ac:dyDescent="0.2">
      <c r="A371" s="77">
        <v>2018</v>
      </c>
      <c r="B371" s="77" t="s">
        <v>752</v>
      </c>
      <c r="C371" s="77"/>
      <c r="D371" s="77">
        <v>2</v>
      </c>
      <c r="E371" s="78"/>
      <c r="F371" s="78"/>
      <c r="G371" s="78"/>
      <c r="H371" s="77">
        <v>2</v>
      </c>
      <c r="I371" s="77">
        <v>2</v>
      </c>
      <c r="J371" s="78"/>
      <c r="K371" s="78"/>
      <c r="L371" s="80" t="s">
        <v>753</v>
      </c>
    </row>
    <row r="372" spans="1:12" s="75" customFormat="1" ht="25.5" x14ac:dyDescent="0.2">
      <c r="A372" s="77">
        <v>2024</v>
      </c>
      <c r="B372" s="77" t="s">
        <v>1024</v>
      </c>
      <c r="C372" s="77"/>
      <c r="D372" s="77">
        <v>1</v>
      </c>
      <c r="E372" s="78" t="s">
        <v>1114</v>
      </c>
      <c r="F372" s="78" t="s">
        <v>850</v>
      </c>
      <c r="G372" s="78"/>
      <c r="H372" s="77" t="s">
        <v>1044</v>
      </c>
      <c r="I372" s="77" t="s">
        <v>1044</v>
      </c>
      <c r="J372" s="78" t="s">
        <v>1045</v>
      </c>
      <c r="K372" s="78" t="s">
        <v>1051</v>
      </c>
      <c r="L372" s="80"/>
    </row>
    <row r="373" spans="1:12" s="75" customFormat="1" ht="89.25" x14ac:dyDescent="0.2">
      <c r="A373" s="77">
        <v>2018</v>
      </c>
      <c r="B373" s="77" t="s">
        <v>144</v>
      </c>
      <c r="C373" s="77"/>
      <c r="D373" s="77">
        <v>2</v>
      </c>
      <c r="E373" s="78"/>
      <c r="F373" s="78"/>
      <c r="G373" s="78"/>
      <c r="H373" s="77">
        <v>0</v>
      </c>
      <c r="I373" s="77">
        <v>0</v>
      </c>
      <c r="J373" s="78"/>
      <c r="K373" s="78"/>
      <c r="L373" s="80" t="s">
        <v>754</v>
      </c>
    </row>
    <row r="374" spans="1:12" s="75" customFormat="1" x14ac:dyDescent="0.2">
      <c r="A374" s="77">
        <v>0</v>
      </c>
      <c r="B374" s="77" t="s">
        <v>293</v>
      </c>
      <c r="C374" s="77"/>
      <c r="D374" s="77">
        <v>1</v>
      </c>
      <c r="E374" s="78"/>
      <c r="F374" s="78"/>
      <c r="G374" s="78"/>
      <c r="H374" s="77"/>
      <c r="I374" s="77"/>
      <c r="J374" s="78"/>
      <c r="K374" s="78"/>
      <c r="L374" s="80"/>
    </row>
    <row r="375" spans="1:12" s="75" customFormat="1" ht="38.25" x14ac:dyDescent="0.2">
      <c r="A375" s="77">
        <v>2022</v>
      </c>
      <c r="B375" s="29" t="s">
        <v>956</v>
      </c>
      <c r="C375" s="29"/>
      <c r="D375" s="29">
        <v>2</v>
      </c>
      <c r="E375" s="78"/>
      <c r="F375" s="30" t="s">
        <v>859</v>
      </c>
      <c r="G375" s="30"/>
      <c r="H375" s="29">
        <v>1</v>
      </c>
      <c r="I375" s="29">
        <v>1</v>
      </c>
      <c r="J375" s="31" t="s">
        <v>901</v>
      </c>
      <c r="K375" s="31"/>
      <c r="L375" s="35"/>
    </row>
    <row r="376" spans="1:12" s="75" customFormat="1" ht="38.25" x14ac:dyDescent="0.2">
      <c r="A376" s="77">
        <v>0</v>
      </c>
      <c r="B376" s="77" t="s">
        <v>368</v>
      </c>
      <c r="C376" s="77"/>
      <c r="D376" s="77">
        <v>1</v>
      </c>
      <c r="E376" s="78"/>
      <c r="F376" s="78"/>
      <c r="G376" s="78"/>
      <c r="H376" s="77"/>
      <c r="I376" s="77"/>
      <c r="J376" s="78"/>
      <c r="K376" s="78"/>
      <c r="L376" s="80" t="s">
        <v>478</v>
      </c>
    </row>
    <row r="377" spans="1:12" x14ac:dyDescent="0.2">
      <c r="A377" s="92"/>
      <c r="B377" s="93"/>
      <c r="C377" s="92"/>
      <c r="D377" s="92"/>
      <c r="E377" s="92"/>
      <c r="F377" s="94"/>
      <c r="G377" s="94"/>
      <c r="H377" s="92"/>
      <c r="I377" s="92"/>
      <c r="J377" s="94"/>
      <c r="K377" s="94"/>
      <c r="L377" s="95"/>
    </row>
    <row r="378" spans="1:12" ht="13.5" thickBot="1" x14ac:dyDescent="0.25">
      <c r="A378" s="92"/>
      <c r="B378" s="93"/>
      <c r="C378" s="92"/>
      <c r="D378" s="92"/>
      <c r="E378" s="92"/>
      <c r="F378" s="94"/>
      <c r="G378" s="94"/>
      <c r="H378" s="92"/>
      <c r="I378" s="92"/>
      <c r="J378" s="94"/>
      <c r="K378" s="94"/>
      <c r="L378" s="95"/>
    </row>
    <row r="379" spans="1:12" x14ac:dyDescent="0.2">
      <c r="A379" s="96" t="s">
        <v>963</v>
      </c>
      <c r="B379" s="97"/>
      <c r="C379" s="98"/>
      <c r="D379" s="99"/>
      <c r="E379" s="100"/>
      <c r="F379" s="101"/>
      <c r="G379" s="101"/>
      <c r="H379" s="99"/>
      <c r="I379" s="99"/>
      <c r="J379" s="101"/>
      <c r="K379" s="101"/>
      <c r="L379" s="102"/>
    </row>
    <row r="380" spans="1:12" ht="102" x14ac:dyDescent="0.2">
      <c r="A380" s="103">
        <v>2024</v>
      </c>
      <c r="B380" s="104" t="s">
        <v>1031</v>
      </c>
      <c r="C380" s="105" t="s">
        <v>820</v>
      </c>
      <c r="D380" s="106" t="s">
        <v>860</v>
      </c>
      <c r="E380" s="107" t="s">
        <v>1033</v>
      </c>
      <c r="F380" s="107" t="s">
        <v>846</v>
      </c>
      <c r="G380" s="107"/>
      <c r="H380" s="106" t="s">
        <v>677</v>
      </c>
      <c r="I380" s="108" t="s">
        <v>883</v>
      </c>
      <c r="J380" s="107" t="s">
        <v>1034</v>
      </c>
      <c r="K380" s="107" t="s">
        <v>1035</v>
      </c>
      <c r="L380" s="109"/>
    </row>
    <row r="381" spans="1:12" ht="102" x14ac:dyDescent="0.2">
      <c r="A381" s="110">
        <v>2022</v>
      </c>
      <c r="B381" s="40" t="s">
        <v>903</v>
      </c>
      <c r="C381" s="41" t="s">
        <v>904</v>
      </c>
      <c r="D381" s="42" t="s">
        <v>820</v>
      </c>
      <c r="E381" s="42"/>
      <c r="F381" s="41" t="s">
        <v>904</v>
      </c>
      <c r="G381" s="41"/>
      <c r="H381" s="42" t="s">
        <v>820</v>
      </c>
      <c r="I381" s="42" t="s">
        <v>820</v>
      </c>
      <c r="J381" s="43" t="s">
        <v>905</v>
      </c>
      <c r="K381" s="43"/>
      <c r="L381" s="44"/>
    </row>
    <row r="382" spans="1:12" ht="63.75" x14ac:dyDescent="0.2">
      <c r="A382" s="110">
        <v>0</v>
      </c>
      <c r="B382" s="111" t="s">
        <v>10</v>
      </c>
      <c r="C382" s="110"/>
      <c r="D382" s="110" t="s">
        <v>147</v>
      </c>
      <c r="E382" s="110"/>
      <c r="F382" s="108"/>
      <c r="G382" s="108"/>
      <c r="H382" s="110" t="s">
        <v>147</v>
      </c>
      <c r="I382" s="110" t="s">
        <v>147</v>
      </c>
      <c r="J382" s="108"/>
      <c r="K382" s="108"/>
      <c r="L382" s="112" t="s">
        <v>662</v>
      </c>
    </row>
    <row r="383" spans="1:12" ht="25.5" x14ac:dyDescent="0.2">
      <c r="A383" s="110">
        <v>2019</v>
      </c>
      <c r="B383" s="111" t="s">
        <v>889</v>
      </c>
      <c r="C383" s="110"/>
      <c r="D383" s="110" t="s">
        <v>861</v>
      </c>
      <c r="E383" s="110"/>
      <c r="F383" s="108" t="s">
        <v>859</v>
      </c>
      <c r="G383" s="108" t="s">
        <v>783</v>
      </c>
      <c r="H383" s="110" t="s">
        <v>327</v>
      </c>
      <c r="I383" s="110" t="s">
        <v>327</v>
      </c>
      <c r="J383" s="108" t="s">
        <v>890</v>
      </c>
      <c r="K383" s="108"/>
      <c r="L383" s="112"/>
    </row>
    <row r="384" spans="1:12" ht="89.25" x14ac:dyDescent="0.2">
      <c r="A384" s="110">
        <v>0</v>
      </c>
      <c r="B384" s="111" t="s">
        <v>659</v>
      </c>
      <c r="C384" s="110"/>
      <c r="D384" s="110">
        <v>1</v>
      </c>
      <c r="E384" s="110"/>
      <c r="F384" s="108"/>
      <c r="G384" s="108"/>
      <c r="H384" s="110">
        <v>2</v>
      </c>
      <c r="I384" s="110">
        <v>3</v>
      </c>
      <c r="J384" s="108"/>
      <c r="K384" s="108"/>
      <c r="L384" s="112" t="s">
        <v>658</v>
      </c>
    </row>
    <row r="385" spans="1:12" ht="25.5" x14ac:dyDescent="0.2">
      <c r="A385" s="110">
        <v>0</v>
      </c>
      <c r="B385" s="111" t="s">
        <v>17</v>
      </c>
      <c r="C385" s="111"/>
      <c r="D385" s="110"/>
      <c r="E385" s="110"/>
      <c r="F385" s="108"/>
      <c r="G385" s="108"/>
      <c r="H385" s="110"/>
      <c r="I385" s="110"/>
      <c r="J385" s="108"/>
      <c r="K385" s="108"/>
      <c r="L385" s="112" t="s">
        <v>21</v>
      </c>
    </row>
    <row r="386" spans="1:12" ht="127.5" x14ac:dyDescent="0.2">
      <c r="A386" s="110">
        <v>2018</v>
      </c>
      <c r="B386" s="111" t="s">
        <v>755</v>
      </c>
      <c r="C386" s="111"/>
      <c r="D386" s="110">
        <v>2</v>
      </c>
      <c r="E386" s="110"/>
      <c r="F386" s="108"/>
      <c r="G386" s="108"/>
      <c r="H386" s="110">
        <v>0</v>
      </c>
      <c r="I386" s="110">
        <v>0</v>
      </c>
      <c r="J386" s="108"/>
      <c r="K386" s="108"/>
      <c r="L386" s="112" t="s">
        <v>756</v>
      </c>
    </row>
    <row r="387" spans="1:12" ht="38.25" x14ac:dyDescent="0.2">
      <c r="A387" s="110">
        <v>2018</v>
      </c>
      <c r="B387" s="111" t="s">
        <v>757</v>
      </c>
      <c r="C387" s="111"/>
      <c r="D387" s="110" t="s">
        <v>758</v>
      </c>
      <c r="E387" s="110"/>
      <c r="F387" s="108"/>
      <c r="G387" s="108"/>
      <c r="H387" s="110" t="s">
        <v>759</v>
      </c>
      <c r="I387" s="110" t="s">
        <v>759</v>
      </c>
      <c r="J387" s="108"/>
      <c r="K387" s="108"/>
      <c r="L387" s="112" t="s">
        <v>760</v>
      </c>
    </row>
    <row r="390" spans="1:12" x14ac:dyDescent="0.2">
      <c r="D390" s="66"/>
      <c r="E390" s="66"/>
      <c r="H390" s="66"/>
      <c r="I390" s="66"/>
    </row>
  </sheetData>
  <autoFilter ref="A11:L376" xr:uid="{00000000-0009-0000-0000-000001000000}"/>
  <mergeCells count="4">
    <mergeCell ref="A3:B3"/>
    <mergeCell ref="A2:B2"/>
    <mergeCell ref="A4:B4"/>
    <mergeCell ref="C2:C8"/>
  </mergeCells>
  <pageMargins left="0.75" right="0.75" top="1" bottom="1" header="0.5" footer="0.5"/>
  <pageSetup scale="38" fitToHeight="12" orientation="portrait" r:id="rId1"/>
  <headerFooter alignWithMargins="0"/>
  <rowBreaks count="3" manualBreakCount="3">
    <brk id="125" max="16383" man="1"/>
    <brk id="224" max="16383" man="1"/>
    <brk id="2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1"/>
  <sheetViews>
    <sheetView workbookViewId="0">
      <selection activeCell="A11" sqref="A11"/>
    </sheetView>
  </sheetViews>
  <sheetFormatPr defaultRowHeight="12.75" x14ac:dyDescent="0.2"/>
  <cols>
    <col min="1" max="1" width="55.140625" customWidth="1"/>
    <col min="3" max="3" width="53.28515625" bestFit="1" customWidth="1"/>
  </cols>
  <sheetData>
    <row r="1" spans="1:1" x14ac:dyDescent="0.2">
      <c r="A1" s="27" t="s">
        <v>1017</v>
      </c>
    </row>
    <row r="2" spans="1:1" x14ac:dyDescent="0.2">
      <c r="A2" s="18" t="s">
        <v>1018</v>
      </c>
    </row>
    <row r="3" spans="1:1" x14ac:dyDescent="0.2">
      <c r="A3" s="18" t="s">
        <v>1019</v>
      </c>
    </row>
    <row r="4" spans="1:1" x14ac:dyDescent="0.2">
      <c r="A4" s="18" t="s">
        <v>1020</v>
      </c>
    </row>
    <row r="5" spans="1:1" x14ac:dyDescent="0.2">
      <c r="A5" s="18" t="s">
        <v>1021</v>
      </c>
    </row>
    <row r="6" spans="1:1" x14ac:dyDescent="0.2">
      <c r="A6" s="18" t="s">
        <v>1022</v>
      </c>
    </row>
    <row r="7" spans="1:1" x14ac:dyDescent="0.2">
      <c r="A7" s="18" t="s">
        <v>1023</v>
      </c>
    </row>
    <row r="8" spans="1:1" x14ac:dyDescent="0.2">
      <c r="A8" s="18" t="s">
        <v>1024</v>
      </c>
    </row>
    <row r="9" spans="1:1" x14ac:dyDescent="0.2">
      <c r="A9" s="18" t="s">
        <v>1025</v>
      </c>
    </row>
    <row r="10" spans="1:1" ht="13.5" thickBot="1" x14ac:dyDescent="0.25">
      <c r="A10" s="46" t="s">
        <v>1135</v>
      </c>
    </row>
    <row r="11" spans="1:1" ht="13.5" thickBot="1" x14ac:dyDescent="0.25"/>
    <row r="12" spans="1:1" x14ac:dyDescent="0.2">
      <c r="A12" s="15" t="s">
        <v>942</v>
      </c>
    </row>
    <row r="13" spans="1:1" x14ac:dyDescent="0.2">
      <c r="A13" s="20" t="s">
        <v>364</v>
      </c>
    </row>
    <row r="14" spans="1:1" x14ac:dyDescent="0.2">
      <c r="A14" s="20" t="s">
        <v>916</v>
      </c>
    </row>
    <row r="15" spans="1:1" x14ac:dyDescent="0.2">
      <c r="A15" s="20" t="s">
        <v>900</v>
      </c>
    </row>
    <row r="16" spans="1:1" x14ac:dyDescent="0.2">
      <c r="A16" s="20" t="s">
        <v>918</v>
      </c>
    </row>
    <row r="17" spans="1:1" x14ac:dyDescent="0.2">
      <c r="A17" s="20" t="s">
        <v>944</v>
      </c>
    </row>
    <row r="18" spans="1:1" x14ac:dyDescent="0.2">
      <c r="A18" s="20" t="s">
        <v>947</v>
      </c>
    </row>
    <row r="19" spans="1:1" x14ac:dyDescent="0.2">
      <c r="A19" s="20" t="s">
        <v>924</v>
      </c>
    </row>
    <row r="20" spans="1:1" x14ac:dyDescent="0.2">
      <c r="A20" s="20" t="s">
        <v>948</v>
      </c>
    </row>
    <row r="21" spans="1:1" x14ac:dyDescent="0.2">
      <c r="A21" s="20" t="s">
        <v>954</v>
      </c>
    </row>
    <row r="22" spans="1:1" x14ac:dyDescent="0.2">
      <c r="A22" s="20" t="s">
        <v>956</v>
      </c>
    </row>
    <row r="23" spans="1:1" x14ac:dyDescent="0.2">
      <c r="A23" s="20" t="s">
        <v>912</v>
      </c>
    </row>
    <row r="24" spans="1:1" x14ac:dyDescent="0.2">
      <c r="A24" s="20" t="s">
        <v>957</v>
      </c>
    </row>
    <row r="25" spans="1:1" x14ac:dyDescent="0.2">
      <c r="A25" s="20" t="s">
        <v>928</v>
      </c>
    </row>
    <row r="26" spans="1:1" x14ac:dyDescent="0.2">
      <c r="A26" s="20" t="s">
        <v>933</v>
      </c>
    </row>
    <row r="27" spans="1:1" x14ac:dyDescent="0.2">
      <c r="A27" s="20" t="s">
        <v>932</v>
      </c>
    </row>
    <row r="28" spans="1:1" ht="13.5" thickBot="1" x14ac:dyDescent="0.25">
      <c r="A28" s="21" t="s">
        <v>926</v>
      </c>
    </row>
    <row r="29" spans="1:1" ht="13.5" thickBot="1" x14ac:dyDescent="0.25">
      <c r="A29" s="1"/>
    </row>
    <row r="30" spans="1:1" x14ac:dyDescent="0.2">
      <c r="A30" s="15" t="s">
        <v>777</v>
      </c>
    </row>
    <row r="31" spans="1:1" x14ac:dyDescent="0.2">
      <c r="A31" s="18" t="s">
        <v>776</v>
      </c>
    </row>
    <row r="32" spans="1:1" ht="13.5" thickBot="1" x14ac:dyDescent="0.25">
      <c r="A32" s="16" t="s">
        <v>889</v>
      </c>
    </row>
    <row r="33" spans="1:1" ht="13.5" thickBot="1" x14ac:dyDescent="0.25"/>
    <row r="34" spans="1:1" x14ac:dyDescent="0.2">
      <c r="A34" s="15" t="s">
        <v>672</v>
      </c>
    </row>
    <row r="35" spans="1:1" x14ac:dyDescent="0.2">
      <c r="A35" s="18" t="s">
        <v>752</v>
      </c>
    </row>
    <row r="36" spans="1:1" x14ac:dyDescent="0.2">
      <c r="A36" s="18" t="s">
        <v>719</v>
      </c>
    </row>
    <row r="37" spans="1:1" x14ac:dyDescent="0.2">
      <c r="A37" s="18" t="s">
        <v>721</v>
      </c>
    </row>
    <row r="38" spans="1:1" x14ac:dyDescent="0.2">
      <c r="A38" s="18" t="s">
        <v>761</v>
      </c>
    </row>
    <row r="39" spans="1:1" x14ac:dyDescent="0.2">
      <c r="A39" s="18" t="s">
        <v>715</v>
      </c>
    </row>
    <row r="40" spans="1:1" x14ac:dyDescent="0.2">
      <c r="A40" s="18" t="s">
        <v>730</v>
      </c>
    </row>
    <row r="41" spans="1:1" x14ac:dyDescent="0.2">
      <c r="A41" s="18" t="s">
        <v>762</v>
      </c>
    </row>
    <row r="42" spans="1:1" x14ac:dyDescent="0.2">
      <c r="A42" s="18" t="s">
        <v>763</v>
      </c>
    </row>
    <row r="43" spans="1:1" ht="13.5" thickBot="1" x14ac:dyDescent="0.25">
      <c r="A43" s="16" t="s">
        <v>757</v>
      </c>
    </row>
    <row r="44" spans="1:1" ht="13.5" thickBot="1" x14ac:dyDescent="0.25"/>
    <row r="45" spans="1:1" x14ac:dyDescent="0.2">
      <c r="A45" s="15" t="s">
        <v>24</v>
      </c>
    </row>
    <row r="46" spans="1:1" x14ac:dyDescent="0.2">
      <c r="A46" s="18" t="s">
        <v>5</v>
      </c>
    </row>
    <row r="47" spans="1:1" x14ac:dyDescent="0.2">
      <c r="A47" s="18" t="s">
        <v>25</v>
      </c>
    </row>
    <row r="48" spans="1:1" x14ac:dyDescent="0.2">
      <c r="A48" s="18" t="s">
        <v>7</v>
      </c>
    </row>
    <row r="49" spans="1:1" x14ac:dyDescent="0.2">
      <c r="A49" s="18" t="s">
        <v>11</v>
      </c>
    </row>
    <row r="50" spans="1:1" x14ac:dyDescent="0.2">
      <c r="A50" s="18" t="s">
        <v>26</v>
      </c>
    </row>
    <row r="51" spans="1:1" x14ac:dyDescent="0.2">
      <c r="A51" s="18" t="s">
        <v>10</v>
      </c>
    </row>
    <row r="52" spans="1:1" ht="13.5" thickBot="1" x14ac:dyDescent="0.25">
      <c r="A52" s="16" t="s">
        <v>12</v>
      </c>
    </row>
    <row r="53" spans="1:1" ht="13.5" thickBot="1" x14ac:dyDescent="0.25"/>
    <row r="54" spans="1:1" x14ac:dyDescent="0.2">
      <c r="A54" s="15" t="s">
        <v>640</v>
      </c>
    </row>
    <row r="55" spans="1:1" x14ac:dyDescent="0.2">
      <c r="A55" s="18" t="s">
        <v>641</v>
      </c>
    </row>
    <row r="56" spans="1:1" x14ac:dyDescent="0.2">
      <c r="A56" s="18" t="s">
        <v>642</v>
      </c>
    </row>
    <row r="57" spans="1:1" x14ac:dyDescent="0.2">
      <c r="A57" s="18" t="s">
        <v>643</v>
      </c>
    </row>
    <row r="58" spans="1:1" x14ac:dyDescent="0.2">
      <c r="A58" s="18" t="s">
        <v>644</v>
      </c>
    </row>
    <row r="59" spans="1:1" x14ac:dyDescent="0.2">
      <c r="A59" s="18" t="s">
        <v>645</v>
      </c>
    </row>
    <row r="60" spans="1:1" x14ac:dyDescent="0.2">
      <c r="A60" s="18" t="s">
        <v>646</v>
      </c>
    </row>
    <row r="61" spans="1:1" x14ac:dyDescent="0.2">
      <c r="A61" s="18" t="s">
        <v>647</v>
      </c>
    </row>
    <row r="62" spans="1:1" x14ac:dyDescent="0.2">
      <c r="A62" s="18" t="s">
        <v>636</v>
      </c>
    </row>
    <row r="63" spans="1:1" x14ac:dyDescent="0.2">
      <c r="A63" s="18" t="s">
        <v>648</v>
      </c>
    </row>
    <row r="64" spans="1:1" x14ac:dyDescent="0.2">
      <c r="A64" s="18" t="s">
        <v>638</v>
      </c>
    </row>
    <row r="65" spans="1:1" x14ac:dyDescent="0.2">
      <c r="A65" s="18" t="s">
        <v>649</v>
      </c>
    </row>
    <row r="66" spans="1:1" x14ac:dyDescent="0.2">
      <c r="A66" s="18" t="s">
        <v>639</v>
      </c>
    </row>
    <row r="67" spans="1:1" ht="13.5" thickBot="1" x14ac:dyDescent="0.25">
      <c r="A67" s="16" t="s">
        <v>650</v>
      </c>
    </row>
    <row r="68" spans="1:1" ht="13.5" thickBot="1" x14ac:dyDescent="0.25"/>
    <row r="69" spans="1:1" x14ac:dyDescent="0.2">
      <c r="A69" s="15" t="s">
        <v>33</v>
      </c>
    </row>
    <row r="70" spans="1:1" x14ac:dyDescent="0.2">
      <c r="A70" s="22" t="s">
        <v>617</v>
      </c>
    </row>
    <row r="71" spans="1:1" x14ac:dyDescent="0.2">
      <c r="A71" s="22" t="s">
        <v>22</v>
      </c>
    </row>
    <row r="72" spans="1:1" x14ac:dyDescent="0.2">
      <c r="A72" s="22" t="s">
        <v>63</v>
      </c>
    </row>
    <row r="73" spans="1:1" x14ac:dyDescent="0.2">
      <c r="A73" s="22" t="s">
        <v>68</v>
      </c>
    </row>
    <row r="74" spans="1:1" x14ac:dyDescent="0.2">
      <c r="A74" s="18" t="s">
        <v>23</v>
      </c>
    </row>
    <row r="75" spans="1:1" x14ac:dyDescent="0.2">
      <c r="A75" s="18" t="s">
        <v>28</v>
      </c>
    </row>
    <row r="76" spans="1:1" x14ac:dyDescent="0.2">
      <c r="A76" s="18" t="s">
        <v>65</v>
      </c>
    </row>
    <row r="77" spans="1:1" x14ac:dyDescent="0.2">
      <c r="A77" s="18" t="s">
        <v>74</v>
      </c>
    </row>
    <row r="78" spans="1:1" x14ac:dyDescent="0.2">
      <c r="A78" s="18" t="s">
        <v>54</v>
      </c>
    </row>
    <row r="79" spans="1:1" x14ac:dyDescent="0.2">
      <c r="A79" s="18" t="s">
        <v>29</v>
      </c>
    </row>
    <row r="80" spans="1:1" x14ac:dyDescent="0.2">
      <c r="A80" s="18" t="s">
        <v>85</v>
      </c>
    </row>
    <row r="81" spans="1:1" x14ac:dyDescent="0.2">
      <c r="A81" s="18" t="s">
        <v>30</v>
      </c>
    </row>
    <row r="82" spans="1:1" x14ac:dyDescent="0.2">
      <c r="A82" s="18" t="s">
        <v>31</v>
      </c>
    </row>
    <row r="83" spans="1:1" x14ac:dyDescent="0.2">
      <c r="A83" s="18" t="s">
        <v>32</v>
      </c>
    </row>
    <row r="84" spans="1:1" x14ac:dyDescent="0.2">
      <c r="A84" s="18" t="s">
        <v>657</v>
      </c>
    </row>
    <row r="85" spans="1:1" ht="13.5" thickBot="1" x14ac:dyDescent="0.25">
      <c r="A85" s="16" t="s">
        <v>613</v>
      </c>
    </row>
    <row r="86" spans="1:1" x14ac:dyDescent="0.2">
      <c r="A86" s="1"/>
    </row>
    <row r="87" spans="1:1" x14ac:dyDescent="0.2">
      <c r="A87" s="1"/>
    </row>
    <row r="88" spans="1:1" x14ac:dyDescent="0.2">
      <c r="A88" s="1"/>
    </row>
    <row r="89" spans="1:1" x14ac:dyDescent="0.2">
      <c r="A89" s="1"/>
    </row>
    <row r="90" spans="1:1" x14ac:dyDescent="0.2">
      <c r="A90" s="1"/>
    </row>
    <row r="91" spans="1:1" x14ac:dyDescent="0.2">
      <c r="A91"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0"/>
  <sheetViews>
    <sheetView workbookViewId="0">
      <selection sqref="A1:B60"/>
    </sheetView>
  </sheetViews>
  <sheetFormatPr defaultRowHeight="12.75" x14ac:dyDescent="0.2"/>
  <sheetData>
    <row r="1" spans="1:2" x14ac:dyDescent="0.2">
      <c r="A1" s="7" t="s">
        <v>308</v>
      </c>
      <c r="B1" s="4"/>
    </row>
    <row r="2" spans="1:2" x14ac:dyDescent="0.2">
      <c r="A2" s="14" t="s">
        <v>51</v>
      </c>
      <c r="B2" s="1" t="s">
        <v>52</v>
      </c>
    </row>
    <row r="3" spans="1:2" x14ac:dyDescent="0.2">
      <c r="A3" s="3" t="s">
        <v>252</v>
      </c>
      <c r="B3" s="10" t="s">
        <v>253</v>
      </c>
    </row>
    <row r="4" spans="1:2" x14ac:dyDescent="0.2">
      <c r="A4" s="3" t="s">
        <v>440</v>
      </c>
      <c r="B4" s="10" t="s">
        <v>441</v>
      </c>
    </row>
    <row r="5" spans="1:2" x14ac:dyDescent="0.2">
      <c r="A5" s="3" t="s">
        <v>440</v>
      </c>
      <c r="B5" s="10" t="s">
        <v>441</v>
      </c>
    </row>
    <row r="6" spans="1:2" x14ac:dyDescent="0.2">
      <c r="A6" s="3" t="s">
        <v>86</v>
      </c>
      <c r="B6" s="10" t="s">
        <v>87</v>
      </c>
    </row>
    <row r="7" spans="1:2" x14ac:dyDescent="0.2">
      <c r="A7" s="3" t="s">
        <v>224</v>
      </c>
      <c r="B7" s="10" t="s">
        <v>225</v>
      </c>
    </row>
    <row r="8" spans="1:2" x14ac:dyDescent="0.2">
      <c r="A8" s="3" t="s">
        <v>516</v>
      </c>
      <c r="B8" s="10" t="s">
        <v>517</v>
      </c>
    </row>
    <row r="9" spans="1:2" x14ac:dyDescent="0.2">
      <c r="A9" s="3" t="s">
        <v>59</v>
      </c>
      <c r="B9" s="10" t="s">
        <v>60</v>
      </c>
    </row>
    <row r="10" spans="1:2" x14ac:dyDescent="0.2">
      <c r="A10" s="3" t="s">
        <v>88</v>
      </c>
      <c r="B10" s="10" t="s">
        <v>156</v>
      </c>
    </row>
    <row r="11" spans="1:2" x14ac:dyDescent="0.2">
      <c r="A11" s="3" t="s">
        <v>474</v>
      </c>
      <c r="B11" s="10" t="s">
        <v>58</v>
      </c>
    </row>
    <row r="12" spans="1:2" x14ac:dyDescent="0.2">
      <c r="A12" s="2" t="s">
        <v>673</v>
      </c>
      <c r="B12" s="17" t="s">
        <v>674</v>
      </c>
    </row>
    <row r="13" spans="1:2" x14ac:dyDescent="0.2">
      <c r="A13" s="3" t="s">
        <v>226</v>
      </c>
      <c r="B13" s="10" t="s">
        <v>227</v>
      </c>
    </row>
    <row r="14" spans="1:2" x14ac:dyDescent="0.2">
      <c r="A14" s="3" t="s">
        <v>337</v>
      </c>
      <c r="B14" s="10" t="s">
        <v>444</v>
      </c>
    </row>
    <row r="15" spans="1:2" x14ac:dyDescent="0.2">
      <c r="A15" s="3" t="s">
        <v>383</v>
      </c>
      <c r="B15" s="10" t="s">
        <v>384</v>
      </c>
    </row>
    <row r="16" spans="1:2" x14ac:dyDescent="0.2">
      <c r="A16" s="3" t="s">
        <v>314</v>
      </c>
      <c r="B16" s="10" t="s">
        <v>223</v>
      </c>
    </row>
    <row r="17" spans="1:2" x14ac:dyDescent="0.2">
      <c r="A17" s="3" t="s">
        <v>259</v>
      </c>
      <c r="B17" s="10" t="s">
        <v>50</v>
      </c>
    </row>
    <row r="18" spans="1:2" x14ac:dyDescent="0.2">
      <c r="A18" s="3" t="s">
        <v>309</v>
      </c>
      <c r="B18" s="10" t="s">
        <v>310</v>
      </c>
    </row>
    <row r="19" spans="1:2" x14ac:dyDescent="0.2">
      <c r="A19" s="3" t="s">
        <v>165</v>
      </c>
      <c r="B19" s="10" t="s">
        <v>166</v>
      </c>
    </row>
    <row r="20" spans="1:2" x14ac:dyDescent="0.2">
      <c r="A20" s="3" t="s">
        <v>338</v>
      </c>
      <c r="B20" s="10" t="s">
        <v>256</v>
      </c>
    </row>
    <row r="21" spans="1:2" x14ac:dyDescent="0.2">
      <c r="A21" s="3" t="s">
        <v>507</v>
      </c>
      <c r="B21" s="10" t="s">
        <v>515</v>
      </c>
    </row>
    <row r="22" spans="1:2" x14ac:dyDescent="0.2">
      <c r="A22" s="2" t="s">
        <v>764</v>
      </c>
      <c r="B22" s="12" t="s">
        <v>765</v>
      </c>
    </row>
    <row r="23" spans="1:2" x14ac:dyDescent="0.2">
      <c r="A23" s="3" t="s">
        <v>48</v>
      </c>
      <c r="B23" s="10" t="s">
        <v>49</v>
      </c>
    </row>
    <row r="24" spans="1:2" x14ac:dyDescent="0.2">
      <c r="A24" s="3" t="s">
        <v>311</v>
      </c>
      <c r="B24" s="10" t="s">
        <v>508</v>
      </c>
    </row>
    <row r="25" spans="1:2" x14ac:dyDescent="0.2">
      <c r="A25" s="3" t="s">
        <v>522</v>
      </c>
      <c r="B25" s="10" t="s">
        <v>523</v>
      </c>
    </row>
    <row r="26" spans="1:2" x14ac:dyDescent="0.2">
      <c r="A26" s="3" t="s">
        <v>260</v>
      </c>
      <c r="B26" s="10" t="s">
        <v>261</v>
      </c>
    </row>
    <row r="27" spans="1:2" x14ac:dyDescent="0.2">
      <c r="A27" s="2" t="s">
        <v>766</v>
      </c>
      <c r="B27" s="12" t="s">
        <v>767</v>
      </c>
    </row>
    <row r="28" spans="1:2" x14ac:dyDescent="0.2">
      <c r="A28" s="3" t="s">
        <v>442</v>
      </c>
      <c r="B28" s="12" t="s">
        <v>443</v>
      </c>
    </row>
    <row r="29" spans="1:2" x14ac:dyDescent="0.2">
      <c r="A29" s="2" t="s">
        <v>56</v>
      </c>
      <c r="B29" s="12" t="s">
        <v>41</v>
      </c>
    </row>
    <row r="30" spans="1:2" x14ac:dyDescent="0.2">
      <c r="A30" s="3" t="s">
        <v>419</v>
      </c>
      <c r="B30" s="12" t="s">
        <v>420</v>
      </c>
    </row>
    <row r="31" spans="1:2" x14ac:dyDescent="0.2">
      <c r="A31" s="3" t="s">
        <v>520</v>
      </c>
      <c r="B31" s="12" t="s">
        <v>521</v>
      </c>
    </row>
    <row r="32" spans="1:2" x14ac:dyDescent="0.2">
      <c r="A32" s="3" t="s">
        <v>258</v>
      </c>
      <c r="B32" s="12" t="s">
        <v>388</v>
      </c>
    </row>
    <row r="33" spans="1:2" x14ac:dyDescent="0.2">
      <c r="A33" s="3" t="s">
        <v>387</v>
      </c>
      <c r="B33" s="11" t="s">
        <v>395</v>
      </c>
    </row>
    <row r="34" spans="1:2" x14ac:dyDescent="0.2">
      <c r="A34" s="3" t="s">
        <v>61</v>
      </c>
      <c r="B34" s="11" t="s">
        <v>47</v>
      </c>
    </row>
    <row r="35" spans="1:2" x14ac:dyDescent="0.2">
      <c r="A35" s="2" t="s">
        <v>768</v>
      </c>
      <c r="B35" s="12" t="s">
        <v>769</v>
      </c>
    </row>
    <row r="36" spans="1:2" x14ac:dyDescent="0.2">
      <c r="A36" s="3" t="s">
        <v>772</v>
      </c>
      <c r="B36" s="12" t="s">
        <v>773</v>
      </c>
    </row>
    <row r="37" spans="1:2" x14ac:dyDescent="0.2">
      <c r="A37" s="3" t="s">
        <v>518</v>
      </c>
      <c r="B37" s="11" t="s">
        <v>519</v>
      </c>
    </row>
    <row r="38" spans="1:2" x14ac:dyDescent="0.2">
      <c r="A38" s="3" t="s">
        <v>415</v>
      </c>
      <c r="B38" s="11" t="s">
        <v>416</v>
      </c>
    </row>
    <row r="39" spans="1:2" x14ac:dyDescent="0.2">
      <c r="A39" s="3" t="s">
        <v>312</v>
      </c>
      <c r="B39" s="11" t="s">
        <v>313</v>
      </c>
    </row>
    <row r="40" spans="1:2" x14ac:dyDescent="0.2">
      <c r="A40" s="3" t="s">
        <v>509</v>
      </c>
      <c r="B40" s="11" t="s">
        <v>510</v>
      </c>
    </row>
    <row r="41" spans="1:2" x14ac:dyDescent="0.2">
      <c r="A41" s="3" t="s">
        <v>511</v>
      </c>
      <c r="B41" s="11" t="s">
        <v>512</v>
      </c>
    </row>
    <row r="42" spans="1:2" x14ac:dyDescent="0.2">
      <c r="A42" s="3" t="s">
        <v>385</v>
      </c>
      <c r="B42" s="11" t="s">
        <v>386</v>
      </c>
    </row>
    <row r="43" spans="1:2" x14ac:dyDescent="0.2">
      <c r="A43" s="3" t="s">
        <v>473</v>
      </c>
      <c r="B43" s="11" t="s">
        <v>202</v>
      </c>
    </row>
    <row r="44" spans="1:2" x14ac:dyDescent="0.2">
      <c r="A44" s="3" t="s">
        <v>316</v>
      </c>
      <c r="B44" s="11" t="s">
        <v>317</v>
      </c>
    </row>
    <row r="45" spans="1:2" x14ac:dyDescent="0.2">
      <c r="A45" s="3" t="s">
        <v>421</v>
      </c>
      <c r="B45" s="11" t="s">
        <v>422</v>
      </c>
    </row>
    <row r="46" spans="1:2" x14ac:dyDescent="0.2">
      <c r="A46" s="3" t="s">
        <v>228</v>
      </c>
      <c r="B46" s="11" t="s">
        <v>164</v>
      </c>
    </row>
    <row r="47" spans="1:2" x14ac:dyDescent="0.2">
      <c r="A47" s="3" t="s">
        <v>257</v>
      </c>
      <c r="B47" s="11" t="s">
        <v>439</v>
      </c>
    </row>
    <row r="48" spans="1:2" x14ac:dyDescent="0.2">
      <c r="A48" s="3" t="s">
        <v>263</v>
      </c>
      <c r="B48" s="11" t="s">
        <v>264</v>
      </c>
    </row>
    <row r="49" spans="1:2" x14ac:dyDescent="0.2">
      <c r="A49" s="2" t="s">
        <v>770</v>
      </c>
      <c r="B49" s="12" t="s">
        <v>771</v>
      </c>
    </row>
    <row r="50" spans="1:2" x14ac:dyDescent="0.2">
      <c r="A50" s="3" t="s">
        <v>394</v>
      </c>
      <c r="B50" s="11" t="s">
        <v>249</v>
      </c>
    </row>
    <row r="51" spans="1:2" x14ac:dyDescent="0.2">
      <c r="A51" s="3" t="s">
        <v>506</v>
      </c>
      <c r="B51" s="11" t="s">
        <v>336</v>
      </c>
    </row>
    <row r="52" spans="1:2" x14ac:dyDescent="0.2">
      <c r="A52" s="3" t="s">
        <v>250</v>
      </c>
      <c r="B52" s="11" t="s">
        <v>251</v>
      </c>
    </row>
    <row r="53" spans="1:2" x14ac:dyDescent="0.2">
      <c r="A53" s="3" t="s">
        <v>539</v>
      </c>
      <c r="B53" s="11" t="s">
        <v>540</v>
      </c>
    </row>
    <row r="54" spans="1:2" x14ac:dyDescent="0.2">
      <c r="A54" s="3" t="s">
        <v>167</v>
      </c>
      <c r="B54" s="11" t="s">
        <v>318</v>
      </c>
    </row>
    <row r="55" spans="1:2" x14ac:dyDescent="0.2">
      <c r="A55" s="3" t="s">
        <v>417</v>
      </c>
      <c r="B55" s="11" t="s">
        <v>418</v>
      </c>
    </row>
    <row r="56" spans="1:2" x14ac:dyDescent="0.2">
      <c r="A56" s="3" t="s">
        <v>381</v>
      </c>
      <c r="B56" s="11" t="s">
        <v>382</v>
      </c>
    </row>
    <row r="57" spans="1:2" x14ac:dyDescent="0.2">
      <c r="A57" s="3" t="s">
        <v>254</v>
      </c>
      <c r="B57" s="11" t="s">
        <v>262</v>
      </c>
    </row>
    <row r="58" spans="1:2" x14ac:dyDescent="0.2">
      <c r="A58" s="3" t="s">
        <v>514</v>
      </c>
      <c r="B58" s="12" t="s">
        <v>513</v>
      </c>
    </row>
    <row r="59" spans="1:2" x14ac:dyDescent="0.2">
      <c r="A59" s="3" t="s">
        <v>71</v>
      </c>
      <c r="B59" s="13" t="s">
        <v>70</v>
      </c>
    </row>
    <row r="60" spans="1:2" x14ac:dyDescent="0.2">
      <c r="A60" s="3" t="s">
        <v>72</v>
      </c>
      <c r="B60" s="1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SurveyRecord_upto2024</vt:lpstr>
      <vt:lpstr>Results_upto2024</vt:lpstr>
      <vt:lpstr>FirstTimeResp_2024</vt:lpstr>
      <vt:lpstr>Acronyms</vt:lpstr>
      <vt:lpstr>Results_upto2024!Print_Titles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Giesler, Audrey</dc:creator>
  <cp:lastModifiedBy>Audrey Giesler Klump</cp:lastModifiedBy>
  <cp:lastPrinted>2014-05-12T21:50:31Z</cp:lastPrinted>
  <dcterms:created xsi:type="dcterms:W3CDTF">2006-03-09T16:10:10Z</dcterms:created>
  <dcterms:modified xsi:type="dcterms:W3CDTF">2025-04-24T21:14:56Z</dcterms:modified>
</cp:coreProperties>
</file>